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SG20-FL3\Tsunagi2\R04\01総務課\財政班\03財政状況及び議決予算に関すること\09財政状況資料に関すること\230302 令和３年度財政状況資料集の作成等について\提出用\"/>
    </mc:Choice>
  </mc:AlternateContent>
  <xr:revisionPtr revIDLastSave="0" documentId="13_ncr:1_{E1637557-B294-46A7-9FB5-AD07052B5C08}" xr6:coauthVersionLast="36" xr6:coauthVersionMax="36" xr10:uidLastSave="{00000000-0000-0000-0000-000000000000}"/>
  <bookViews>
    <workbookView xWindow="0" yWindow="0" windowWidth="15360" windowHeight="7635" xr2:uid="{00000000-000D-0000-FFFF-FFFF00000000}"/>
  </bookViews>
  <sheets>
    <sheet name="総括表" sheetId="18" r:id="rId1"/>
    <sheet name="普通会計の状況" sheetId="2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18" l="1"/>
  <c r="CQ43" i="18"/>
  <c r="CO43" i="18" s="1"/>
  <c r="BY43" i="18"/>
  <c r="BW43" i="18" s="1"/>
  <c r="BE43" i="18"/>
  <c r="AM43" i="18"/>
  <c r="U43" i="18"/>
  <c r="E43" i="18"/>
  <c r="C43" i="18" s="1"/>
  <c r="DG42" i="18"/>
  <c r="CQ42" i="18"/>
  <c r="CO42" i="18" s="1"/>
  <c r="BY42" i="18"/>
  <c r="BW42" i="18" s="1"/>
  <c r="BE42" i="18"/>
  <c r="AM42" i="18"/>
  <c r="U42" i="18"/>
  <c r="E42" i="18"/>
  <c r="C42" i="18" s="1"/>
  <c r="DG41" i="18"/>
  <c r="CQ41" i="18"/>
  <c r="CO41" i="18" s="1"/>
  <c r="BY41" i="18"/>
  <c r="BW41" i="18" s="1"/>
  <c r="BE41" i="18"/>
  <c r="AM41" i="18"/>
  <c r="U41" i="18"/>
  <c r="E41" i="18"/>
  <c r="C41" i="18" s="1"/>
  <c r="DG40" i="18"/>
  <c r="CQ40" i="18"/>
  <c r="CO40" i="18" s="1"/>
  <c r="BY40" i="18"/>
  <c r="BW40" i="18" s="1"/>
  <c r="BE40" i="18"/>
  <c r="AM40" i="18"/>
  <c r="U40" i="18"/>
  <c r="E40" i="18"/>
  <c r="C40" i="18" s="1"/>
  <c r="DG39" i="18"/>
  <c r="CQ39" i="18"/>
  <c r="CO39" i="18" s="1"/>
  <c r="BY39" i="18"/>
  <c r="BW39" i="18" s="1"/>
  <c r="BE39" i="18"/>
  <c r="AM39" i="18"/>
  <c r="U39" i="18"/>
  <c r="E39" i="18"/>
  <c r="C39" i="18" s="1"/>
  <c r="DG38" i="18"/>
  <c r="CQ38" i="18"/>
  <c r="CO38" i="18" s="1"/>
  <c r="BY38" i="18"/>
  <c r="BW38" i="18" s="1"/>
  <c r="BE38" i="18"/>
  <c r="AM38" i="18"/>
  <c r="U38" i="18"/>
  <c r="E38" i="18"/>
  <c r="C38" i="18" s="1"/>
  <c r="DG37" i="18"/>
  <c r="CQ37" i="18"/>
  <c r="CO37" i="18" s="1"/>
  <c r="BY37" i="18"/>
  <c r="BW37" i="18" s="1"/>
  <c r="BE37" i="18"/>
  <c r="AM37" i="18"/>
  <c r="U37" i="18"/>
  <c r="E37" i="18"/>
  <c r="C37" i="18" s="1"/>
  <c r="DG36" i="18"/>
  <c r="CQ36" i="18"/>
  <c r="CO36" i="18" s="1"/>
  <c r="BY36" i="18"/>
  <c r="BW36" i="18" s="1"/>
  <c r="BE36" i="18"/>
  <c r="AM36" i="18"/>
  <c r="W36" i="18"/>
  <c r="E36" i="18"/>
  <c r="C36" i="18" s="1"/>
  <c r="DG35" i="18"/>
  <c r="CQ35" i="18"/>
  <c r="CO35" i="18" s="1"/>
  <c r="BY35" i="18"/>
  <c r="BW35" i="18" s="1"/>
  <c r="BG35" i="18"/>
  <c r="AM35" i="18"/>
  <c r="W35" i="18"/>
  <c r="E35" i="18"/>
  <c r="DG34" i="18"/>
  <c r="CQ34" i="18"/>
  <c r="CO34" i="18" s="1"/>
  <c r="BY34" i="18"/>
  <c r="BW34" i="18" s="1"/>
  <c r="BG34" i="18"/>
  <c r="AM34" i="18"/>
  <c r="W34" i="18"/>
  <c r="E34" i="18"/>
  <c r="C34" i="18" s="1"/>
  <c r="C35" i="18" s="1"/>
  <c r="U34" i="18" l="1"/>
  <c r="U35" i="18" l="1"/>
  <c r="U36" i="18" s="1"/>
  <c r="BE34" i="18" l="1"/>
  <c r="BE35" i="18"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<sst xmlns="http://schemas.openxmlformats.org/spreadsheetml/2006/main" count="1162" uniqueCount="595">
  <si>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</si>
  <si>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</si>
  <si>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</si>
  <si>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</si>
  <si>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</si>
  <si>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</si>
  <si>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</si>
  <si>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</si>
  <si>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</si>
  <si>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</si>
  <si>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</si>
  <si>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</si>
  <si>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</si>
  <si>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</si>
  <si>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</si>
  <si>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</si>
  <si>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</si>
  <si>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</si>
  <si>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</si>
  <si>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</si>
  <si>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</si>
  <si>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</si>
  <si>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</si>
  <si>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</si>
  <si>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</si>
  <si>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</si>
  <si>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</si>
  <si>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</si>
  <si>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</si>
  <si>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</si>
  <si>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</si>
  <si>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</si>
  <si>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</si>
  <si>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</si>
  <si>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</si>
  <si>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</si>
  <si>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</si>
  <si>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</si>
  <si>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</si>
  <si>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</si>
  <si>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</si>
  <si>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</si>
  <si>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</si>
  <si>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</si>
  <si>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</si>
  <si>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</si>
  <si>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</si>
  <si>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</si>
  <si>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</si>
  <si>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</si>
  <si>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</si>
  <si>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</si>
  <si>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</si>
  <si>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</si>
  <si>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</si>
  <si>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</si>
  <si>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</si>
  <si>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</si>
  <si>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</si>
  <si>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</si>
  <si>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</si>
  <si>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</si>
  <si>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</si>
  <si>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</si>
  <si>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</si>
  <si>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</si>
  <si>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</si>
  <si>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</si>
  <si>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</si>
  <si>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</si>
  <si>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</si>
  <si>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</si>
  <si>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</si>
  <si>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</si>
  <si>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</si>
  <si>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</si>
  <si>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</si>
  <si>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</si>
  <si>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</si>
  <si>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</si>
  <si>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</si>
  <si>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</si>
  <si>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</si>
  <si>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</si>
  <si>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</si>
  <si>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</si>
  <si>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</si>
  <si>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</si>
  <si>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</si>
  <si>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</si>
  <si>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</si>
  <si>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</si>
  <si>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</si>
  <si>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</si>
  <si>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</si>
  <si>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</si>
  <si>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</si>
  <si>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津奈木町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</si>
  <si>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</si>
  <si>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</si>
  <si>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</si>
  <si>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</si>
  <si>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</si>
  <si>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</si>
  <si>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</si>
  <si>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</si>
  <si>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</si>
  <si>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</si>
  <si>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</si>
  <si>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</si>
  <si>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</si>
  <si>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</si>
  <si>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</si>
  <si>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</si>
  <si>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</si>
  <si>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</si>
  <si>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</si>
  <si>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</si>
  <si>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</si>
  <si>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</si>
  <si>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</si>
  <si>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</si>
  <si>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</si>
  <si>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</si>
  <si>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</si>
  <si>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</si>
  <si>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</si>
  <si>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</si>
  <si>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</si>
  <si>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</si>
  <si>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</si>
  <si>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</si>
  <si>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</si>
  <si>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</si>
  <si>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</si>
  <si>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</si>
  <si>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</si>
  <si>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</si>
  <si>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</si>
  <si>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</si>
  <si>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</si>
  <si>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</si>
  <si>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</si>
  <si>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</si>
  <si>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</si>
  <si>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</si>
  <si>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</si>
  <si>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</si>
  <si>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</si>
  <si>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</si>
  <si>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</si>
  <si>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</si>
  <si>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</si>
  <si>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</si>
  <si>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</si>
  <si>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</si>
  <si>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</si>
  <si>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</si>
  <si>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</si>
  <si>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</si>
  <si>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</si>
  <si>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</si>
  <si>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</si>
  <si>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</si>
  <si>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</si>
  <si>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</si>
  <si>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</si>
  <si>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</si>
  <si>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</si>
  <si>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</si>
  <si>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</si>
  <si>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</si>
  <si>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</si>
  <si>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</si>
  <si>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</si>
  <si>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</si>
  <si>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</si>
  <si>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</si>
  <si>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</si>
  <si>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</si>
  <si>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</si>
  <si>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</si>
  <si>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</si>
  <si>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</si>
  <si>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</si>
  <si>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</si>
  <si>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</si>
  <si>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</si>
  <si>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</si>
  <si>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</si>
  <si>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</si>
  <si>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</si>
  <si>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</si>
  <si>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</si>
  <si>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</si>
  <si>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</si>
  <si>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</si>
  <si>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</si>
  <si>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</si>
  <si>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</si>
  <si>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</si>
  <si>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</si>
  <si>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</si>
  <si>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</si>
  <si>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</si>
  <si>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熊本県津奈木町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</si>
  <si>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</si>
  <si>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</si>
  <si>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</si>
  <si>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</si>
  <si>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</si>
  <si>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</si>
  <si>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</si>
  <si>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</si>
  <si>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</si>
  <si>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</si>
  <si>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</si>
  <si>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</si>
  <si>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</si>
  <si>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</si>
  <si>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</si>
  <si>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</si>
  <si>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</si>
  <si>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</si>
  <si>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</si>
  <si>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</si>
  <si>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</si>
  <si>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</si>
  <si>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</si>
  <si>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</si>
  <si>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</si>
  <si>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</si>
  <si>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</si>
  <si>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</si>
  <si>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</si>
  <si>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</si>
  <si>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</si>
  <si>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</si>
  <si>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</si>
  <si>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</si>
  <si>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</si>
  <si>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</si>
  <si>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</si>
  <si>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</si>
  <si>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</si>
  <si>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</si>
  <si>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</si>
  <si>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</si>
  <si>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</si>
  <si>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</si>
  <si>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</si>
  <si>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</si>
  <si>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</si>
  <si>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</si>
  <si>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</si>
  <si>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</si>
  <si>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</si>
  <si>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</si>
  <si>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</si>
  <si>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</si>
  <si>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</si>
  <si>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</si>
  <si>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</si>
  <si>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</si>
  <si>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</si>
  <si>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</si>
  <si>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</si>
  <si>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</si>
  <si>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</si>
  <si>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</si>
  <si>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</si>
  <si>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</si>
  <si>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</si>
  <si>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</si>
  <si>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</si>
  <si>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</si>
  <si>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</si>
  <si>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</si>
  <si>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</si>
  <si>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</si>
  <si>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</si>
  <si>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</si>
  <si>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</si>
  <si>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</si>
  <si>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</si>
  <si>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</si>
  <si>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</si>
  <si>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</si>
  <si>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</si>
  <si>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</si>
  <si>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</si>
  <si>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</si>
  <si>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</si>
  <si>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</si>
  <si>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</si>
  <si>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</si>
  <si>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</si>
  <si>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</si>
  <si>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</si>
  <si>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</si>
  <si>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</si>
  <si>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</si>
  <si>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</si>
  <si>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</si>
  <si>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</si>
  <si>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</si>
  <si>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</si>
  <si>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</si>
  <si>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</si>
  <si>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</si>
  <si>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</si>
  <si>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</si>
  <si>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</si>
  <si>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</si>
  <si>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</si>
  <si>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</si>
  <si>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</si>
  <si>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</si>
  <si>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</si>
  <si>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</si>
  <si>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</si>
  <si>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</si>
  <si>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</si>
  <si>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</si>
  <si>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</si>
  <si>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</si>
  <si>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</si>
  <si>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</si>
  <si>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</si>
  <si>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</si>
  <si>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</si>
  <si>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</si>
  <si>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</si>
  <si>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</si>
  <si>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</si>
  <si>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</si>
  <si>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</si>
  <si>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</si>
  <si>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</si>
  <si>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</si>
  <si>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</si>
  <si>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</si>
  <si>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</si>
  <si>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</si>
  <si>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</si>
  <si>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</si>
  <si>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</si>
  <si>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</si>
  <si>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</si>
  <si>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</si>
  <si>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</si>
  <si>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</si>
  <si>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</si>
  <si>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</si>
  <si>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</si>
  <si>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</si>
  <si>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</si>
  <si>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</si>
  <si>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</si>
  <si>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熊本県津奈木町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</si>
  <si>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</si>
  <si>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</si>
  <si>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</si>
  <si>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</si>
  <si>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</si>
  <si>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</si>
  <si>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</si>
  <si>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</si>
  <si>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</si>
  <si>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</si>
  <si>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</si>
  <si>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</si>
  <si>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</si>
  <si>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</si>
  <si>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</si>
  <si>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</si>
  <si>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</si>
  <si>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</si>
  <si>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</si>
  <si>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</si>
  <si>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恒久対策事業特別会計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</si>
  <si>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</si>
  <si>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</si>
  <si>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</si>
  <si>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</si>
  <si>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</si>
  <si>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</si>
  <si>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</si>
  <si>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</si>
  <si>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</si>
  <si>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</si>
  <si>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</si>
  <si>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</si>
  <si>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</si>
  <si>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</si>
  <si>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</si>
  <si>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</si>
  <si>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</si>
  <si>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簡易水道事業特別会計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</si>
  <si>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</si>
  <si>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</si>
  <si>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</si>
  <si>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</si>
  <si>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</si>
  <si>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</si>
  <si>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</si>
  <si>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</si>
  <si>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</si>
  <si>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</si>
  <si>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</si>
  <si>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</si>
  <si>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</si>
  <si>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</si>
  <si>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</si>
  <si>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</si>
  <si>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</si>
  <si>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</si>
  <si>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</si>
  <si>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</si>
  <si>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</si>
  <si>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</si>
  <si>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</si>
  <si>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</si>
  <si>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</si>
  <si>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</si>
  <si>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</si>
  <si>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</si>
  <si>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</si>
  <si>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</si>
  <si>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</si>
  <si>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</si>
  <si>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</si>
  <si>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</si>
  <si>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</si>
  <si>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</si>
  <si>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</si>
  <si>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</si>
  <si>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</si>
  <si>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</si>
  <si>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</si>
  <si>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</si>
  <si>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</si>
  <si>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</si>
  <si>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</si>
  <si>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</si>
  <si>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</si>
  <si>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</si>
  <si>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</si>
  <si>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</si>
  <si>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</si>
  <si>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</si>
  <si>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</si>
  <si>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</si>
  <si>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</si>
  <si>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</si>
  <si>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</si>
  <si>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</si>
  <si>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</si>
  <si>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</si>
  <si>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</si>
  <si>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</si>
  <si>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</si>
  <si>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</si>
  <si>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</si>
  <si>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</si>
  <si>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</si>
  <si>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</si>
  <si>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</si>
  <si>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</si>
  <si>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</si>
  <si>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</si>
  <si>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</si>
  <si>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</si>
  <si>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</si>
  <si>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</si>
  <si>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</si>
  <si>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</si>
  <si>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</si>
  <si>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</si>
  <si>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</si>
  <si>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</si>
  <si>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</si>
  <si>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</si>
  <si>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</si>
  <si>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</si>
  <si>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</si>
  <si>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</si>
  <si>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</si>
  <si>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</si>
  <si>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</si>
  <si>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</si>
  <si>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</si>
  <si>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</si>
  <si>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</si>
  <si>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</si>
  <si>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</si>
  <si>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</si>
  <si>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</si>
  <si>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</si>
  <si>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</si>
  <si>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</si>
  <si>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</si>
  <si>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</si>
  <si>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</si>
  <si>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</si>
  <si>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</si>
  <si>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</si>
  <si>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</si>
  <si>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</si>
  <si>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</si>
  <si>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</si>
  <si>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</si>
  <si>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</si>
  <si>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</si>
  <si>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</si>
  <si>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</si>
  <si>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</si>
  <si>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</si>
  <si>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</si>
  <si>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</si>
  <si>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</si>
  <si>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</si>
  <si>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</si>
  <si>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</si>
  <si>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</si>
  <si>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</si>
  <si>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</si>
  <si>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</si>
  <si>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</si>
  <si>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</si>
  <si>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</si>
  <si>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</si>
  <si>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</si>
  <si>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</si>
  <si>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</si>
  <si>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</si>
  <si>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</si>
  <si>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</si>
  <si>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</si>
  <si>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</si>
  <si>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</si>
  <si>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</si>
  <si>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</si>
  <si>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</si>
  <si>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</si>
  <si>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</si>
  <si>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</si>
  <si>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</si>
  <si>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</si>
  <si>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</si>
  <si>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</si>
  <si>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</si>
  <si>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</si>
  <si>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</si>
  <si>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</si>
  <si>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</si>
  <si>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</si>
  <si>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</si>
  <si>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</si>
  <si>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</si>
  <si>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</si>
  <si>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</si>
  <si>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</si>
  <si>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3.10</t>
  </si>
  <si>
    <t>▲ 5.38</t>
  </si>
  <si>
    <t>▲ 2.16</t>
  </si>
  <si>
    <t>▲ 1.71</t>
  </si>
  <si>
    <t>▲ 1.10</t>
  </si>
  <si>
    <t>国民健康保険事業特別会計</t>
  </si>
  <si>
    <t>宅地造成事業特別会計</t>
  </si>
  <si>
    <t>一般会計</t>
  </si>
  <si>
    <t>介護保険事業特別会計</t>
  </si>
  <si>
    <t>簡易水道事業特別会計</t>
  </si>
  <si>
    <t>恒久対策事業特別会計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</si>
  <si>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</si>
  <si>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</si>
  <si>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</si>
  <si>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</si>
  <si>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</si>
  <si>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</si>
  <si>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</si>
  <si>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</si>
  <si>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</si>
  <si>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町有施設整備基金</t>
  </si>
  <si>
    <t>恒久対策事業事業運営基金</t>
    <rPh sb="0" eb="2">
      <t>コウキュウ</t>
    </rPh>
    <rPh sb="2" eb="4">
      <t>タイサク</t>
    </rPh>
    <rPh sb="4" eb="6">
      <t>ジギョウ</t>
    </rPh>
    <rPh sb="6" eb="8">
      <t>ジギョウ</t>
    </rPh>
    <rPh sb="8" eb="10">
      <t>ウンエイ</t>
    </rPh>
    <rPh sb="10" eb="12">
      <t>キキン</t>
    </rPh>
    <phoneticPr fontId="5"/>
  </si>
  <si>
    <t>恒久対策事業維持管理基金</t>
    <rPh sb="0" eb="2">
      <t>コウキュウ</t>
    </rPh>
    <rPh sb="2" eb="4">
      <t>タイサク</t>
    </rPh>
    <rPh sb="4" eb="6">
      <t>ジギョウ</t>
    </rPh>
    <rPh sb="6" eb="8">
      <t>イジ</t>
    </rPh>
    <rPh sb="8" eb="10">
      <t>カンリ</t>
    </rPh>
    <rPh sb="10" eb="12">
      <t>キキン</t>
    </rPh>
    <phoneticPr fontId="5"/>
  </si>
  <si>
    <t>地域振興基金</t>
    <rPh sb="0" eb="2">
      <t>チイキ</t>
    </rPh>
    <rPh sb="2" eb="4">
      <t>シンコウ</t>
    </rPh>
    <rPh sb="4" eb="6">
      <t>キキン</t>
    </rPh>
    <phoneticPr fontId="5"/>
  </si>
  <si>
    <t>社会福祉振興基金</t>
    <rPh sb="0" eb="2">
      <t>シャカイ</t>
    </rPh>
    <rPh sb="2" eb="4">
      <t>フクシ</t>
    </rPh>
    <rPh sb="4" eb="6">
      <t>シンコウ</t>
    </rPh>
    <rPh sb="6" eb="8">
      <t>キキン</t>
    </rPh>
    <phoneticPr fontId="5"/>
  </si>
  <si>
    <t>水俣芦北広域行政事務組合</t>
    <rPh sb="0" eb="2">
      <t>ミナマタ</t>
    </rPh>
    <rPh sb="2" eb="4">
      <t>アシキタ</t>
    </rPh>
    <rPh sb="4" eb="6">
      <t>コウイキ</t>
    </rPh>
    <rPh sb="6" eb="8">
      <t>ギョウセイ</t>
    </rPh>
    <rPh sb="8" eb="10">
      <t>ジム</t>
    </rPh>
    <rPh sb="10" eb="12">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</si>
  <si>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</si>
  <si>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</si>
  <si>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熊本県後期高齢者医療広域連合（県後期高齢者医療特別会計）</t>
    <rPh sb="0" eb="3">
      <t>クマモトケン</t>
    </rPh>
    <rPh sb="3" eb="5">
      <t>コウキ</t>
    </rPh>
    <rPh sb="5" eb="8">
      <t>コウレイシャ</t>
    </rPh>
    <rPh sb="8" eb="10">
      <t>イリョウ</t>
    </rPh>
    <rPh sb="10" eb="12">
      <t>コウイキ</t>
    </rPh>
    <rPh sb="12" eb="14">
      <t>レンゴウ</t>
    </rPh>
    <rPh sb="23" eb="25">
      <t>トクベツ</t>
    </rPh>
    <rPh sb="25" eb="27">
      <t>カイケイ</t>
    </rPh>
    <phoneticPr fontId="2"/>
  </si>
  <si>
    <t>一般財団法人津奈木町地域振興公社</t>
    <rPh sb="0" eb="2">
      <t>イッパン</t>
    </rPh>
    <rPh sb="2" eb="4">
      <t>ザイダン</t>
    </rPh>
    <rPh sb="4" eb="6">
      <t>ホウジン</t>
    </rPh>
    <rPh sb="6" eb="10">
      <t>ツナギマチ</t>
    </rPh>
    <rPh sb="10" eb="12">
      <t>チイキ</t>
    </rPh>
    <rPh sb="12" eb="14">
      <t>シンコウ</t>
    </rPh>
    <rPh sb="14" eb="16">
      <t>コウシャ</t>
    </rPh>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</si>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</sst>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D5D1-490B-AEF4-F28A879D3C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108215</c:v>
                </c:pt>
                <c:pt idx="1">
                  <c:v>126163</c:v>
                </c:pt>
                <c:pt idx="2">
                  <c:v>135707</c:v>
                </c:pt>
                <c:pt idx="3">
                  <c:v>103236</c:v>
                </c:pt>
                <c:pt idx="4">
                  <c:v>144276</c:v>
                </c:pt>
              </c:numCache>
            </c:numRef>
          </c:val>
          <c:smooth val="0"/>
          <c:extLst>
            <c:ext xmlns:c16="http://schemas.microsoft.com/office/drawing/2014/chart" uri="{C3380CC4-5D6E-409C-BE32-E72D297353CC}">
              <c16:uniqueId val="{00000001-D5D1-490B-AEF4-F28A879D3C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7.42</c:v>
                </c:pt>
                <c:pt idx="1">
                  <c:v>6.05</c:v>
                </c:pt>
                <c:pt idx="2">
                  <c:v>6.74</c:v>
                </c:pt>
                <c:pt idx="3">
                  <c:v>6.6</c:v>
                </c:pt>
                <c:pt idx="4">
                  <c:v>4.7300000000000004</c:v>
                </c:pt>
              </c:numCache>
            </c:numRef>
          </c:val>
          <c:extLst>
            <c:ext xmlns:c16="http://schemas.microsoft.com/office/drawing/2014/chart" uri="{C3380CC4-5D6E-409C-BE32-E72D297353CC}">
              <c16:uniqueId val="{00000000-C38E-4CBB-BD6E-B8A4C3223E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35.61</c:v>
                </c:pt>
                <c:pt idx="1">
                  <c:v>35.18</c:v>
                </c:pt>
                <c:pt idx="2">
                  <c:v>34.71</c:v>
                </c:pt>
                <c:pt idx="3">
                  <c:v>35.07</c:v>
                </c:pt>
                <c:pt idx="4">
                  <c:v>34.659999999999997</c:v>
                </c:pt>
              </c:numCache>
            </c:numRef>
          </c:val>
          <c:extLst>
            <c:ext xmlns:c16="http://schemas.microsoft.com/office/drawing/2014/chart" uri="{C3380CC4-5D6E-409C-BE32-E72D297353CC}">
              <c16:uniqueId val="{00000001-C38E-4CBB-BD6E-B8A4C3223E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c:v>
                </c:pt>
                <c:pt idx="1">
                  <c:v>-5.38</c:v>
                </c:pt>
                <c:pt idx="2">
                  <c:v>-2.16</c:v>
                </c:pt>
                <c:pt idx="3">
                  <c:v>-1.71</c:v>
                </c:pt>
                <c:pt idx="4">
                  <c:v>-1.1000000000000001</c:v>
                </c:pt>
              </c:numCache>
            </c:numRef>
          </c:val>
          <c:smooth val="0"/>
          <c:extLst>
            <c:ext xmlns:c16="http://schemas.microsoft.com/office/drawing/2014/chart" uri="{C3380CC4-5D6E-409C-BE32-E72D297353CC}">
              <c16:uniqueId val="{00000002-C38E-4CBB-BD6E-B8A4C3223E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8E-44E6-9207-AE60F01540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8E-44E6-9207-AE60F01540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8E-44E6-9207-AE60F015403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0.12</c:v>
                </c:pt>
                <c:pt idx="4">
                  <c:v>#N/A</c:v>
                </c:pt>
                <c:pt idx="5">
                  <c:v>0.06</c:v>
                </c:pt>
                <c:pt idx="6">
                  <c:v>#N/A</c:v>
                </c:pt>
                <c:pt idx="7">
                  <c:v>0.01</c:v>
                </c:pt>
                <c:pt idx="8">
                  <c:v>#N/A</c:v>
                </c:pt>
                <c:pt idx="9">
                  <c:v>0</c:v>
                </c:pt>
              </c:numCache>
            </c:numRef>
          </c:val>
          <c:extLst>
            <c:ext xmlns:c16="http://schemas.microsoft.com/office/drawing/2014/chart" uri="{C3380CC4-5D6E-409C-BE32-E72D297353CC}">
              <c16:uniqueId val="{00000003-BB8E-44E6-9207-AE60F0154038}"/>
            </c:ext>
          </c:extLst>
        </c:ser>
        <c:ser>
          <c:idx val="4"/>
          <c:order val="4"/>
          <c:tx>
            <c:strRef>
              <c:f>データシート!$A$31</c:f>
              <c:strCache>
                <c:ptCount val="1"/>
                <c:pt idx="0">
                  <c:v>恒久対策事業特別会計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0.04</c:v>
                </c:pt>
                <c:pt idx="4">
                  <c:v>#N/A</c:v>
                </c:pt>
                <c:pt idx="5">
                  <c:v>7.0000000000000007E-2</c:v>
                </c:pt>
                <c:pt idx="6">
                  <c:v>#N/A</c:v>
                </c:pt>
                <c:pt idx="7">
                  <c:v>0.05</c:v>
                </c:pt>
                <c:pt idx="8">
                  <c:v>#N/A</c:v>
                </c:pt>
                <c:pt idx="9">
                  <c:v>0.01</c:v>
                </c:pt>
              </c:numCache>
            </c:numRef>
          </c:val>
          <c:extLst>
            <c:ext xmlns:c16="http://schemas.microsoft.com/office/drawing/2014/chart" uri="{C3380CC4-5D6E-409C-BE32-E72D297353CC}">
              <c16:uniqueId val="{00000004-BB8E-44E6-9207-AE60F015403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0.28999999999999998</c:v>
                </c:pt>
                <c:pt idx="4">
                  <c:v>#N/A</c:v>
                </c:pt>
                <c:pt idx="5">
                  <c:v>0.28999999999999998</c:v>
                </c:pt>
                <c:pt idx="6">
                  <c:v>#N/A</c:v>
                </c:pt>
                <c:pt idx="7">
                  <c:v>0.46</c:v>
                </c:pt>
                <c:pt idx="8">
                  <c:v>#N/A</c:v>
                </c:pt>
                <c:pt idx="9">
                  <c:v>0.65</c:v>
                </c:pt>
              </c:numCache>
            </c:numRef>
          </c:val>
          <c:extLst>
            <c:ext xmlns:c16="http://schemas.microsoft.com/office/drawing/2014/chart" uri="{C3380CC4-5D6E-409C-BE32-E72D297353CC}">
              <c16:uniqueId val="{00000005-BB8E-44E6-9207-AE60F015403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4.46</c:v>
                </c:pt>
                <c:pt idx="2">
                  <c:v>#N/A</c:v>
                </c:pt>
                <c:pt idx="3">
                  <c:v>4.2</c:v>
                </c:pt>
                <c:pt idx="4">
                  <c:v>#N/A</c:v>
                </c:pt>
                <c:pt idx="5">
                  <c:v>3.68</c:v>
                </c:pt>
                <c:pt idx="6">
                  <c:v>#N/A</c:v>
                </c:pt>
                <c:pt idx="7">
                  <c:v>3.4</c:v>
                </c:pt>
                <c:pt idx="8">
                  <c:v>#N/A</c:v>
                </c:pt>
                <c:pt idx="9">
                  <c:v>3.22</c:v>
                </c:pt>
              </c:numCache>
            </c:numRef>
          </c:val>
          <c:extLst>
            <c:ext xmlns:c16="http://schemas.microsoft.com/office/drawing/2014/chart" uri="{C3380CC4-5D6E-409C-BE32-E72D297353CC}">
              <c16:uniqueId val="{00000006-BB8E-44E6-9207-AE60F015403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7.41</c:v>
                </c:pt>
                <c:pt idx="2">
                  <c:v>#N/A</c:v>
                </c:pt>
                <c:pt idx="3">
                  <c:v>6.05</c:v>
                </c:pt>
                <c:pt idx="4">
                  <c:v>#N/A</c:v>
                </c:pt>
                <c:pt idx="5">
                  <c:v>6.73</c:v>
                </c:pt>
                <c:pt idx="6">
                  <c:v>#N/A</c:v>
                </c:pt>
                <c:pt idx="7">
                  <c:v>6.59</c:v>
                </c:pt>
                <c:pt idx="8">
                  <c:v>#N/A</c:v>
                </c:pt>
                <c:pt idx="9">
                  <c:v>4.7300000000000004</c:v>
                </c:pt>
              </c:numCache>
            </c:numRef>
          </c:val>
          <c:extLst>
            <c:ext xmlns:c16="http://schemas.microsoft.com/office/drawing/2014/chart" uri="{C3380CC4-5D6E-409C-BE32-E72D297353CC}">
              <c16:uniqueId val="{00000007-BB8E-44E6-9207-AE60F0154038}"/>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9.82</c:v>
                </c:pt>
                <c:pt idx="2">
                  <c:v>#N/A</c:v>
                </c:pt>
                <c:pt idx="3">
                  <c:v>9.7100000000000009</c:v>
                </c:pt>
                <c:pt idx="4">
                  <c:v>#N/A</c:v>
                </c:pt>
                <c:pt idx="5">
                  <c:v>9.14</c:v>
                </c:pt>
                <c:pt idx="6">
                  <c:v>#N/A</c:v>
                </c:pt>
                <c:pt idx="7">
                  <c:v>8</c:v>
                </c:pt>
                <c:pt idx="8">
                  <c:v>#N/A</c:v>
                </c:pt>
                <c:pt idx="9">
                  <c:v>6.54</c:v>
                </c:pt>
              </c:numCache>
            </c:numRef>
          </c:val>
          <c:extLst>
            <c:ext xmlns:c16="http://schemas.microsoft.com/office/drawing/2014/chart" uri="{C3380CC4-5D6E-409C-BE32-E72D297353CC}">
              <c16:uniqueId val="{00000008-BB8E-44E6-9207-AE60F0154038}"/>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14.15</c:v>
                </c:pt>
                <c:pt idx="2">
                  <c:v>#N/A</c:v>
                </c:pt>
                <c:pt idx="3">
                  <c:v>14.53</c:v>
                </c:pt>
                <c:pt idx="4">
                  <c:v>#N/A</c:v>
                </c:pt>
                <c:pt idx="5">
                  <c:v>13.88</c:v>
                </c:pt>
                <c:pt idx="6">
                  <c:v>#N/A</c:v>
                </c:pt>
                <c:pt idx="7">
                  <c:v>9.99</c:v>
                </c:pt>
                <c:pt idx="8">
                  <c:v>#N/A</c:v>
                </c:pt>
                <c:pt idx="9">
                  <c:v>10.5</c:v>
                </c:pt>
              </c:numCache>
            </c:numRef>
          </c:val>
          <c:extLst>
            <c:ext xmlns:c16="http://schemas.microsoft.com/office/drawing/2014/chart" uri="{C3380CC4-5D6E-409C-BE32-E72D297353CC}">
              <c16:uniqueId val="{00000009-BB8E-44E6-9207-AE60F01540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232</c:v>
                </c:pt>
                <c:pt idx="5">
                  <c:v>236</c:v>
                </c:pt>
                <c:pt idx="8">
                  <c:v>237</c:v>
                </c:pt>
                <c:pt idx="11">
                  <c:v>223</c:v>
                </c:pt>
                <c:pt idx="14">
                  <c:v>226</c:v>
                </c:pt>
              </c:numCache>
            </c:numRef>
          </c:val>
          <c:extLst>
            <c:ext xmlns:c16="http://schemas.microsoft.com/office/drawing/2014/chart" uri="{C3380CC4-5D6E-409C-BE32-E72D297353CC}">
              <c16:uniqueId val="{00000000-9499-48E2-B24C-073D17394E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99-48E2-B24C-073D17394E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99-48E2-B24C-073D17394E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3-9499-48E2-B24C-073D17394E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c:v>
                </c:pt>
                <c:pt idx="3">
                  <c:v>13</c:v>
                </c:pt>
                <c:pt idx="6">
                  <c:v>18</c:v>
                </c:pt>
                <c:pt idx="9">
                  <c:v>19</c:v>
                </c:pt>
                <c:pt idx="12">
                  <c:v>21</c:v>
                </c:pt>
              </c:numCache>
            </c:numRef>
          </c:val>
          <c:extLst>
            <c:ext xmlns:c16="http://schemas.microsoft.com/office/drawing/2014/chart" uri="{C3380CC4-5D6E-409C-BE32-E72D297353CC}">
              <c16:uniqueId val="{00000004-9499-48E2-B24C-073D17394E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99-48E2-B24C-073D17394E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99-48E2-B24C-073D17394E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249</c:v>
                </c:pt>
                <c:pt idx="3">
                  <c:v>250</c:v>
                </c:pt>
                <c:pt idx="6">
                  <c:v>257</c:v>
                </c:pt>
                <c:pt idx="9">
                  <c:v>239</c:v>
                </c:pt>
                <c:pt idx="12">
                  <c:v>278</c:v>
                </c:pt>
              </c:numCache>
            </c:numRef>
          </c:val>
          <c:extLst>
            <c:ext xmlns:c16="http://schemas.microsoft.com/office/drawing/2014/chart" uri="{C3380CC4-5D6E-409C-BE32-E72D297353CC}">
              <c16:uniqueId val="{00000007-9499-48E2-B24C-073D17394E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c:v>
                </c:pt>
                <c:pt idx="2">
                  <c:v>#N/A</c:v>
                </c:pt>
                <c:pt idx="3">
                  <c:v>#N/A</c:v>
                </c:pt>
                <c:pt idx="4">
                  <c:v>27</c:v>
                </c:pt>
                <c:pt idx="5">
                  <c:v>#N/A</c:v>
                </c:pt>
                <c:pt idx="6">
                  <c:v>#N/A</c:v>
                </c:pt>
                <c:pt idx="7">
                  <c:v>38</c:v>
                </c:pt>
                <c:pt idx="8">
                  <c:v>#N/A</c:v>
                </c:pt>
                <c:pt idx="9">
                  <c:v>#N/A</c:v>
                </c:pt>
                <c:pt idx="10">
                  <c:v>35</c:v>
                </c:pt>
                <c:pt idx="11">
                  <c:v>#N/A</c:v>
                </c:pt>
                <c:pt idx="12">
                  <c:v>#N/A</c:v>
                </c:pt>
                <c:pt idx="13">
                  <c:v>73</c:v>
                </c:pt>
                <c:pt idx="14">
                  <c:v>#N/A</c:v>
                </c:pt>
              </c:numCache>
            </c:numRef>
          </c:val>
          <c:smooth val="0"/>
          <c:extLst>
            <c:ext xmlns:c16="http://schemas.microsoft.com/office/drawing/2014/chart" uri="{C3380CC4-5D6E-409C-BE32-E72D297353CC}">
              <c16:uniqueId val="{00000008-9499-48E2-B24C-073D17394E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2127</c:v>
                </c:pt>
                <c:pt idx="5">
                  <c:v>2013</c:v>
                </c:pt>
                <c:pt idx="8">
                  <c:v>2136</c:v>
                </c:pt>
                <c:pt idx="11">
                  <c:v>2124</c:v>
                </c:pt>
                <c:pt idx="14">
                  <c:v>2002</c:v>
                </c:pt>
              </c:numCache>
            </c:numRef>
          </c:val>
          <c:extLst>
            <c:ext xmlns:c16="http://schemas.microsoft.com/office/drawing/2014/chart" uri="{C3380CC4-5D6E-409C-BE32-E72D297353CC}">
              <c16:uniqueId val="{00000000-8664-4FC3-A699-0D431B0D77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c:v>
                </c:pt>
                <c:pt idx="5">
                  <c:v>15</c:v>
                </c:pt>
                <c:pt idx="8">
                  <c:v>11</c:v>
                </c:pt>
                <c:pt idx="11">
                  <c:v>8</c:v>
                </c:pt>
                <c:pt idx="14">
                  <c:v>4</c:v>
                </c:pt>
              </c:numCache>
            </c:numRef>
          </c:val>
          <c:extLst>
            <c:ext xmlns:c16="http://schemas.microsoft.com/office/drawing/2014/chart" uri="{C3380CC4-5D6E-409C-BE32-E72D297353CC}">
              <c16:uniqueId val="{00000001-8664-4FC3-A699-0D431B0D77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3599</c:v>
                </c:pt>
                <c:pt idx="5">
                  <c:v>3554</c:v>
                </c:pt>
                <c:pt idx="8">
                  <c:v>3527</c:v>
                </c:pt>
                <c:pt idx="11">
                  <c:v>3435</c:v>
                </c:pt>
                <c:pt idx="14">
                  <c:v>3742</c:v>
                </c:pt>
              </c:numCache>
            </c:numRef>
          </c:val>
          <c:extLst>
            <c:ext xmlns:c16="http://schemas.microsoft.com/office/drawing/2014/chart" uri="{C3380CC4-5D6E-409C-BE32-E72D297353CC}">
              <c16:uniqueId val="{00000002-8664-4FC3-A699-0D431B0D77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64-4FC3-A699-0D431B0D77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64-4FC3-A699-0D431B0D77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64-4FC3-A699-0D431B0D77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548</c:v>
                </c:pt>
                <c:pt idx="3">
                  <c:v>512</c:v>
                </c:pt>
                <c:pt idx="6">
                  <c:v>503</c:v>
                </c:pt>
                <c:pt idx="9">
                  <c:v>520</c:v>
                </c:pt>
                <c:pt idx="12">
                  <c:v>385</c:v>
                </c:pt>
              </c:numCache>
            </c:numRef>
          </c:val>
          <c:extLst>
            <c:ext xmlns:c16="http://schemas.microsoft.com/office/drawing/2014/chart" uri="{C3380CC4-5D6E-409C-BE32-E72D297353CC}">
              <c16:uniqueId val="{00000006-8664-4FC3-A699-0D431B0D77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2</c:v>
                </c:pt>
                <c:pt idx="12">
                  <c:v>3</c:v>
                </c:pt>
              </c:numCache>
            </c:numRef>
          </c:val>
          <c:extLst>
            <c:ext xmlns:c16="http://schemas.microsoft.com/office/drawing/2014/chart" uri="{C3380CC4-5D6E-409C-BE32-E72D297353CC}">
              <c16:uniqueId val="{00000007-8664-4FC3-A699-0D431B0D77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233</c:v>
                </c:pt>
                <c:pt idx="3">
                  <c:v>249</c:v>
                </c:pt>
                <c:pt idx="6">
                  <c:v>312</c:v>
                </c:pt>
                <c:pt idx="9">
                  <c:v>294</c:v>
                </c:pt>
                <c:pt idx="12">
                  <c:v>279</c:v>
                </c:pt>
              </c:numCache>
            </c:numRef>
          </c:val>
          <c:extLst>
            <c:ext xmlns:c16="http://schemas.microsoft.com/office/drawing/2014/chart" uri="{C3380CC4-5D6E-409C-BE32-E72D297353CC}">
              <c16:uniqueId val="{00000008-8664-4FC3-A699-0D431B0D77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64-4FC3-A699-0D431B0D77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2235</c:v>
                </c:pt>
                <c:pt idx="3">
                  <c:v>2248</c:v>
                </c:pt>
                <c:pt idx="6">
                  <c:v>2299</c:v>
                </c:pt>
                <c:pt idx="9">
                  <c:v>2472</c:v>
                </c:pt>
                <c:pt idx="12">
                  <c:v>2610</c:v>
                </c:pt>
              </c:numCache>
            </c:numRef>
          </c:val>
          <c:extLst>
            <c:ext xmlns:c16="http://schemas.microsoft.com/office/drawing/2014/chart" uri="{C3380CC4-5D6E-409C-BE32-E72D297353CC}">
              <c16:uniqueId val="{0000000A-8664-4FC3-A699-0D431B0D77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64-4FC3-A699-0D431B0D77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681</c:v>
                </c:pt>
                <c:pt idx="1">
                  <c:v>712</c:v>
                </c:pt>
                <c:pt idx="2">
                  <c:v>784</c:v>
                </c:pt>
              </c:numCache>
            </c:numRef>
          </c:val>
          <c:extLst>
            <c:ext xmlns:c16="http://schemas.microsoft.com/office/drawing/2014/chart" uri="{C3380CC4-5D6E-409C-BE32-E72D297353CC}">
              <c16:uniqueId val="{00000000-75A7-436D-802D-58CCDAB881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597</c:v>
                </c:pt>
                <c:pt idx="1">
                  <c:v>575</c:v>
                </c:pt>
                <c:pt idx="2">
                  <c:v>576</c:v>
                </c:pt>
              </c:numCache>
            </c:numRef>
          </c:val>
          <c:extLst>
            <c:ext xmlns:c16="http://schemas.microsoft.com/office/drawing/2014/chart" uri="{C3380CC4-5D6E-409C-BE32-E72D297353CC}">
              <c16:uniqueId val="{00000001-75A7-436D-802D-58CCDAB881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1836</c:v>
                </c:pt>
                <c:pt idx="1">
                  <c:v>1779</c:v>
                </c:pt>
                <c:pt idx="2">
                  <c:v>2089</c:v>
                </c:pt>
              </c:numCache>
            </c:numRef>
          </c:val>
          <c:extLst>
            <c:ext xmlns:c16="http://schemas.microsoft.com/office/drawing/2014/chart" uri="{C3380CC4-5D6E-409C-BE32-E72D297353CC}">
              <c16:uniqueId val="{00000002-75A7-436D-802D-58CCDAB881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36460D9-DF70-4013-8893-1E90C4EA63F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E7BA709-43DB-4EDC-BFFE-B0F6690C0C2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ポイントで、令和２年７月豪雨災害による</a:t>
          </a:r>
          <a:r>
            <a:rPr kumimoji="1" lang="ja-JP" altLang="en-US" sz="1100">
              <a:solidFill>
                <a:schemeClr val="dk1"/>
              </a:solidFill>
              <a:effectLst/>
              <a:latin typeface="+mn-lt"/>
              <a:ea typeface="+mn-ea"/>
              <a:cs typeface="+mn-cs"/>
            </a:rPr>
            <a:t>地方債の増加や</a:t>
          </a:r>
          <a:r>
            <a:rPr kumimoji="1" lang="ja-JP" altLang="ja-JP" sz="1100">
              <a:solidFill>
                <a:schemeClr val="dk1"/>
              </a:solidFill>
              <a:effectLst/>
              <a:latin typeface="+mn-lt"/>
              <a:ea typeface="+mn-ea"/>
              <a:cs typeface="+mn-cs"/>
            </a:rPr>
            <a:t>既存施設の老朽化に伴う大規模修繕工事等により前年度より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ポイント増加している。今後も従前から行ってきた地方債新規発行額を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万円までとする抑制策を継続することにより、地方債残高を抑制し、元利償還額に注視していく必要がある。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今後は、令和２年７月豪雨災害による元利償還金の増加や公共施設の老朽化による大規模修繕工事等が予想されるため、引き続き起債発行額の調整を行いながら比率の維持に努める。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将来負担比率はない。その要因は、地方債残高が従前から行ってきた起債発行抑制策により減少傾向にあり、また、財政調整基金や減債基金など充当可能基金が地方債残高より多いため、将来負担比率の分子がマイナス数値となっているため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施設の老朽化による大規模修繕等の公共工事が見込まれるため、起債の調整や基金の取り崩し等のバランスを見ながら、将来負担比率が出ないよう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熊本県津奈木町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財政調整基金は、歳計剰余金処分として</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百万円、預金利息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百万円を積み立て、取り崩し</a:t>
          </a:r>
          <a:r>
            <a:rPr kumimoji="1" lang="ja-JP" altLang="en-US" sz="1100">
              <a:solidFill>
                <a:schemeClr val="dk1"/>
              </a:solidFill>
              <a:effectLst/>
              <a:latin typeface="+mn-lt"/>
              <a:ea typeface="+mn-ea"/>
              <a:cs typeface="+mn-cs"/>
            </a:rPr>
            <a:t>は行わず</a:t>
          </a:r>
          <a:r>
            <a:rPr kumimoji="1" lang="ja-JP" altLang="ja-JP" sz="1100">
              <a:solidFill>
                <a:schemeClr val="dk1"/>
              </a:solidFill>
              <a:effectLst/>
              <a:latin typeface="+mn-lt"/>
              <a:ea typeface="+mn-ea"/>
              <a:cs typeface="+mn-cs"/>
            </a:rPr>
            <a:t>、基金残高の増減額は</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減債基金は、預金利息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百万円を積み立て、取り崩しは行わず、基金残高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増減額は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その他特定目的基金は、</a:t>
          </a:r>
          <a:r>
            <a:rPr kumimoji="1" lang="ja-JP" altLang="en-US" sz="1100">
              <a:solidFill>
                <a:schemeClr val="dk1"/>
              </a:solidFill>
              <a:effectLst/>
              <a:latin typeface="+mn-lt"/>
              <a:ea typeface="+mn-ea"/>
              <a:cs typeface="+mn-cs"/>
            </a:rPr>
            <a:t>主なものとして、将来的な建築系公共施設の大規模改修等の財源に充てるため町有施設整備基金</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を積み立て、</a:t>
          </a:r>
          <a:r>
            <a:rPr kumimoji="1" lang="ja-JP" altLang="ja-JP" sz="1100">
              <a:solidFill>
                <a:schemeClr val="dk1"/>
              </a:solidFill>
              <a:effectLst/>
              <a:latin typeface="+mn-lt"/>
              <a:ea typeface="+mn-ea"/>
              <a:cs typeface="+mn-cs"/>
            </a:rPr>
            <a:t>新型コロナ</a:t>
          </a:r>
          <a:r>
            <a:rPr kumimoji="1" lang="ja-JP" altLang="en-US" sz="1100">
              <a:solidFill>
                <a:schemeClr val="dk1"/>
              </a:solidFill>
              <a:effectLst/>
              <a:latin typeface="+mn-lt"/>
              <a:ea typeface="+mn-ea"/>
              <a:cs typeface="+mn-cs"/>
            </a:rPr>
            <a:t>ウイルス対策</a:t>
          </a:r>
          <a:r>
            <a:rPr kumimoji="1" lang="ja-JP" altLang="ja-JP" sz="1100">
              <a:solidFill>
                <a:schemeClr val="dk1"/>
              </a:solidFill>
              <a:effectLst/>
              <a:latin typeface="+mn-lt"/>
              <a:ea typeface="+mn-ea"/>
              <a:cs typeface="+mn-cs"/>
            </a:rPr>
            <a:t>利子補給</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として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百万円を取り崩し、基金残高の増減額は</a:t>
          </a:r>
          <a:r>
            <a:rPr kumimoji="1" lang="en-US" altLang="ja-JP" sz="1100">
              <a:solidFill>
                <a:schemeClr val="dk1"/>
              </a:solidFill>
              <a:effectLst/>
              <a:latin typeface="+mn-lt"/>
              <a:ea typeface="+mn-ea"/>
              <a:cs typeface="+mn-cs"/>
            </a:rPr>
            <a:t>+310</a:t>
          </a:r>
          <a:r>
            <a:rPr kumimoji="1" lang="ja-JP" altLang="ja-JP" sz="1100">
              <a:solidFill>
                <a:schemeClr val="dk1"/>
              </a:solidFill>
              <a:effectLst/>
              <a:latin typeface="+mn-lt"/>
              <a:ea typeface="+mn-ea"/>
              <a:cs typeface="+mn-cs"/>
            </a:rPr>
            <a:t>百万円。</a:t>
          </a:r>
          <a:endParaRPr lang="ja-JP" altLang="ja-JP">
            <a:effectLst/>
          </a:endParaRPr>
        </a:p>
        <a:p>
          <a:r>
            <a:rPr kumimoji="1" lang="ja-JP" altLang="ja-JP" sz="1100">
              <a:solidFill>
                <a:schemeClr val="dk1"/>
              </a:solidFill>
              <a:effectLst/>
              <a:latin typeface="+mn-lt"/>
              <a:ea typeface="+mn-ea"/>
              <a:cs typeface="+mn-cs"/>
            </a:rPr>
            <a:t>　基金全体では、</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百万円を取り崩し、</a:t>
          </a:r>
          <a:r>
            <a:rPr kumimoji="1" lang="ja-JP" altLang="en-US" sz="1100">
              <a:solidFill>
                <a:schemeClr val="dk1"/>
              </a:solidFill>
              <a:effectLst/>
              <a:latin typeface="+mn-lt"/>
              <a:ea typeface="+mn-ea"/>
              <a:cs typeface="+mn-cs"/>
            </a:rPr>
            <a:t>基金残高の増減額は</a:t>
          </a:r>
          <a:r>
            <a:rPr kumimoji="1" lang="en-US" altLang="ja-JP" sz="1100">
              <a:solidFill>
                <a:schemeClr val="dk1"/>
              </a:solidFill>
              <a:effectLst/>
              <a:latin typeface="+mn-lt"/>
              <a:ea typeface="+mn-ea"/>
              <a:cs typeface="+mn-cs"/>
            </a:rPr>
            <a:t>+382</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基金総額は、今後、公共施設の大規模改修等から減少傾向が予想されるため、その</a:t>
          </a:r>
          <a:r>
            <a:rPr kumimoji="1" lang="ja-JP" altLang="en-US" sz="1100">
              <a:solidFill>
                <a:schemeClr val="dk1"/>
              </a:solidFill>
              <a:effectLst/>
              <a:latin typeface="+mn-lt"/>
              <a:ea typeface="+mn-ea"/>
              <a:cs typeface="+mn-cs"/>
            </a:rPr>
            <a:t>過程</a:t>
          </a:r>
          <a:r>
            <a:rPr kumimoji="1" lang="ja-JP" altLang="ja-JP" sz="1100">
              <a:solidFill>
                <a:schemeClr val="dk1"/>
              </a:solidFill>
              <a:effectLst/>
              <a:latin typeface="+mn-lt"/>
              <a:ea typeface="+mn-ea"/>
              <a:cs typeface="+mn-cs"/>
            </a:rPr>
            <a:t>に留意する必要がある。津奈木町資金管理計画に基づき、安全性及び流動性を確保したうえで、効率的な資金運用に努めながら、津奈木町中期財政計画の中期財政収支見通しに合わせ、資金運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①町有施設整備基金：町有施設の整備に要する経費の財源に充てる。</a:t>
          </a:r>
          <a:endParaRPr lang="ja-JP" altLang="ja-JP" sz="1400">
            <a:effectLst/>
          </a:endParaRPr>
        </a:p>
        <a:p>
          <a:r>
            <a:rPr kumimoji="1" lang="ja-JP" altLang="ja-JP" sz="1100">
              <a:solidFill>
                <a:schemeClr val="dk1"/>
              </a:solidFill>
              <a:effectLst/>
              <a:latin typeface="+mn-lt"/>
              <a:ea typeface="+mn-ea"/>
              <a:cs typeface="+mn-cs"/>
            </a:rPr>
            <a:t>②恒久対策事業事業運営基金：九州新幹線工事に起因する農業用水渇水被害対象地区の農業用水恒久対策施設の維持管理事業の運営の財源に充てる。</a:t>
          </a:r>
          <a:endParaRPr lang="ja-JP" altLang="ja-JP" sz="1400">
            <a:effectLst/>
          </a:endParaRPr>
        </a:p>
        <a:p>
          <a:r>
            <a:rPr kumimoji="1" lang="ja-JP" altLang="ja-JP" sz="1100">
              <a:solidFill>
                <a:schemeClr val="dk1"/>
              </a:solidFill>
              <a:effectLst/>
              <a:latin typeface="+mn-lt"/>
              <a:ea typeface="+mn-ea"/>
              <a:cs typeface="+mn-cs"/>
            </a:rPr>
            <a:t>③恒久対策事業維持管理基金：九州新幹線工事に起因する農業用水渇水被害対象地区の農業用水恒久対策施設の維持管理費の財源に充てる。</a:t>
          </a:r>
          <a:endParaRPr lang="ja-JP" altLang="ja-JP" sz="1400">
            <a:effectLst/>
          </a:endParaRPr>
        </a:p>
        <a:p>
          <a:r>
            <a:rPr kumimoji="1" lang="ja-JP" altLang="ja-JP" sz="1100">
              <a:solidFill>
                <a:schemeClr val="dk1"/>
              </a:solidFill>
              <a:effectLst/>
              <a:latin typeface="+mn-lt"/>
              <a:ea typeface="+mn-ea"/>
              <a:cs typeface="+mn-cs"/>
            </a:rPr>
            <a:t>④地域振興基金：地域振興等の事業を行う場合に充てる。</a:t>
          </a:r>
          <a:endParaRPr lang="ja-JP" altLang="ja-JP" sz="1400">
            <a:effectLst/>
          </a:endParaRPr>
        </a:p>
        <a:p>
          <a:r>
            <a:rPr kumimoji="1" lang="ja-JP" altLang="ja-JP" sz="1100">
              <a:solidFill>
                <a:schemeClr val="dk1"/>
              </a:solidFill>
              <a:effectLst/>
              <a:latin typeface="+mn-lt"/>
              <a:ea typeface="+mn-ea"/>
              <a:cs typeface="+mn-cs"/>
            </a:rPr>
            <a:t>⑤社会福祉振興基金：高齢者及び障害者の在宅福祉の充実、生きがい・健康づくりの増進並びに快適な生活環境の形成糖に要する経費の財源に充てる。</a:t>
          </a:r>
          <a:endParaRPr lang="ja-JP" altLang="ja-JP" sz="1400">
            <a:effectLst/>
          </a:endParaRPr>
        </a:p>
        <a:p>
          <a:r>
            <a:rPr kumimoji="1" lang="ja-JP" altLang="ja-JP" sz="1100">
              <a:solidFill>
                <a:schemeClr val="dk1"/>
              </a:solidFill>
              <a:effectLst/>
              <a:latin typeface="+mn-lt"/>
              <a:ea typeface="+mn-ea"/>
              <a:cs typeface="+mn-cs"/>
            </a:rPr>
            <a:t>⑥ふるさと創生基金：ふるさとおこしを推進する事業の財源に充てる。</a:t>
          </a:r>
          <a:endParaRPr lang="ja-JP" altLang="ja-JP" sz="1400">
            <a:effectLst/>
          </a:endParaRPr>
        </a:p>
        <a:p>
          <a:r>
            <a:rPr kumimoji="1" lang="ja-JP" altLang="ja-JP" sz="1100">
              <a:solidFill>
                <a:schemeClr val="dk1"/>
              </a:solidFill>
              <a:effectLst/>
              <a:latin typeface="+mn-lt"/>
              <a:ea typeface="+mn-ea"/>
              <a:cs typeface="+mn-cs"/>
            </a:rPr>
            <a:t>⑦森林経営管理事業基金：間伐や人材育成、担い手の確保、木材利用の促進や普及啓発等の森林整備及びその促進に要する経費の財源に充てる。</a:t>
          </a:r>
          <a:endParaRPr lang="ja-JP" altLang="ja-JP" sz="1400">
            <a:effectLst/>
          </a:endParaRPr>
        </a:p>
        <a:p>
          <a:r>
            <a:rPr kumimoji="1" lang="ja-JP" altLang="ja-JP" sz="1100">
              <a:solidFill>
                <a:schemeClr val="dk1"/>
              </a:solidFill>
              <a:effectLst/>
              <a:latin typeface="+mn-lt"/>
              <a:ea typeface="+mn-ea"/>
              <a:cs typeface="+mn-cs"/>
            </a:rPr>
            <a:t>　上記以外の目的基金も設置目的の基づき、事業推進の財源として活用を図っていく。</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主なものとして、将来的な建築系公共施設の大規模改修等の財源に充てるため町有施設整備基金</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百万円を積み立て、新型コロナウイルス対策利子補給基金として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百万円を取り崩し、基金残高の増減額は</a:t>
          </a:r>
          <a:r>
            <a:rPr kumimoji="1" lang="en-US" altLang="ja-JP" sz="1100">
              <a:solidFill>
                <a:schemeClr val="dk1"/>
              </a:solidFill>
              <a:effectLst/>
              <a:latin typeface="+mn-lt"/>
              <a:ea typeface="+mn-ea"/>
              <a:cs typeface="+mn-cs"/>
            </a:rPr>
            <a:t>+310</a:t>
          </a:r>
          <a:r>
            <a:rPr kumimoji="1" lang="ja-JP" altLang="ja-JP" sz="1100">
              <a:solidFill>
                <a:schemeClr val="dk1"/>
              </a:solidFill>
              <a:effectLst/>
              <a:latin typeface="+mn-lt"/>
              <a:ea typeface="+mn-ea"/>
              <a:cs typeface="+mn-cs"/>
            </a:rPr>
            <a:t>百万円。</a:t>
          </a:r>
          <a:endParaRPr lang="ja-JP" altLang="ja-JP">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目的基金は設置目的にあわせ運用を図っていく。毎年定額の取崩しが予定される基金については、決算状況を見ながら調整を図る。特に町有施設整備基金は、今後公共施設等総合管理計画に充当する財源とするため、財政調整基金からの振替えを検討しながら残高の調整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財政調整基金は、歳計剰余金処分として</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百万円、預金利息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百万円を積み立て、取り崩しは行わず、基金残高の増減額は</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百万円。</a:t>
          </a: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①災害対策その他緊急を要し、又は必要やむを得ない財政需要に充てるため、標準財政規模の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を下限として運用を図ることとしている。</a:t>
          </a:r>
          <a:endParaRPr lang="ja-JP" altLang="ja-JP" sz="1400">
            <a:effectLst/>
          </a:endParaRPr>
        </a:p>
        <a:p>
          <a:r>
            <a:rPr kumimoji="1" lang="ja-JP" altLang="ja-JP" sz="1100">
              <a:solidFill>
                <a:schemeClr val="dk1"/>
              </a:solidFill>
              <a:effectLst/>
              <a:latin typeface="+mn-lt"/>
              <a:ea typeface="+mn-ea"/>
              <a:cs typeface="+mn-cs"/>
            </a:rPr>
            <a:t>　②決算状況から実質収支比率が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％を超えないよう積立金による調整を図る。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減債基金は、預金利息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百万円を積み立て、取り崩しは行わず、基金残高の増減額は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令和２年度末地方債残高</a:t>
          </a:r>
          <a:r>
            <a:rPr kumimoji="1" lang="en-US" altLang="ja-JP" sz="1100">
              <a:solidFill>
                <a:schemeClr val="dk1"/>
              </a:solidFill>
              <a:effectLst/>
              <a:latin typeface="+mn-lt"/>
              <a:ea typeface="+mn-ea"/>
              <a:cs typeface="+mn-cs"/>
            </a:rPr>
            <a:t>2,472</a:t>
          </a:r>
          <a:r>
            <a:rPr kumimoji="1" lang="ja-JP" altLang="ja-JP" sz="1100">
              <a:solidFill>
                <a:schemeClr val="dk1"/>
              </a:solidFill>
              <a:effectLst/>
              <a:latin typeface="+mn-lt"/>
              <a:ea typeface="+mn-ea"/>
              <a:cs typeface="+mn-cs"/>
            </a:rPr>
            <a:t>百万円。過疎債等交付税措置される有利な起債の活用に努め、元利償還金に対しては、交付税算入されない償還財源分を毎年２千万円から３千万円程度を取り崩す方針である。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財政力指数は前年度</a:t>
          </a:r>
          <a:r>
            <a:rPr kumimoji="1" lang="ja-JP" altLang="en-US" sz="1100">
              <a:solidFill>
                <a:schemeClr val="dk1"/>
              </a:solidFill>
              <a:effectLst/>
              <a:latin typeface="+mn-lt"/>
              <a:ea typeface="+mn-ea"/>
              <a:cs typeface="+mn-cs"/>
            </a:rPr>
            <a:t>から横ばいで推移し、類似団体平均値</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同じであ</a:t>
          </a:r>
          <a:r>
            <a:rPr kumimoji="1" lang="ja-JP" altLang="ja-JP" sz="1100">
              <a:solidFill>
                <a:schemeClr val="dk1"/>
              </a:solidFill>
              <a:effectLst/>
              <a:latin typeface="+mn-lt"/>
              <a:ea typeface="+mn-ea"/>
              <a:cs typeface="+mn-cs"/>
            </a:rPr>
            <a:t>ったが、人口の減少や全国平均を上回る高齢化（</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年度末　高齢化率</a:t>
          </a:r>
          <a:r>
            <a:rPr kumimoji="1" lang="en-US" altLang="ja-JP" sz="1100">
              <a:solidFill>
                <a:schemeClr val="dk1"/>
              </a:solidFill>
              <a:effectLst/>
              <a:latin typeface="+mn-lt"/>
              <a:ea typeface="+mn-ea"/>
              <a:cs typeface="+mn-cs"/>
            </a:rPr>
            <a:t>43.3</a:t>
          </a:r>
          <a:r>
            <a:rPr kumimoji="1" lang="ja-JP" altLang="ja-JP" sz="1100">
              <a:solidFill>
                <a:schemeClr val="dk1"/>
              </a:solidFill>
              <a:effectLst/>
              <a:latin typeface="+mn-lt"/>
              <a:ea typeface="+mn-ea"/>
              <a:cs typeface="+mn-cs"/>
            </a:rPr>
            <a:t>％）に加え、基幹産業である農業の衰退や町内に中心となる産業がないこと等により財政基盤が弱</a:t>
          </a:r>
          <a:r>
            <a:rPr kumimoji="1" lang="ja-JP" altLang="en-US" sz="1100">
              <a:solidFill>
                <a:schemeClr val="dk1"/>
              </a:solidFill>
              <a:effectLst/>
              <a:latin typeface="+mn-lt"/>
              <a:ea typeface="+mn-ea"/>
              <a:cs typeface="+mn-cs"/>
            </a:rPr>
            <a:t>い状況が続いている。</a:t>
          </a:r>
          <a:r>
            <a:rPr kumimoji="1" lang="ja-JP" altLang="ja-JP" sz="1100" baseline="0">
              <a:solidFill>
                <a:schemeClr val="dk1"/>
              </a:solidFill>
              <a:effectLst/>
              <a:latin typeface="+mn-lt"/>
              <a:ea typeface="+mn-ea"/>
              <a:cs typeface="+mn-cs"/>
            </a:rPr>
            <a:t>今後</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津奈木町後期振興計画（</a:t>
          </a:r>
          <a:r>
            <a:rPr kumimoji="1" lang="en-US" altLang="ja-JP" sz="1100" baseline="0">
              <a:solidFill>
                <a:schemeClr val="dk1"/>
              </a:solidFill>
              <a:effectLst/>
              <a:latin typeface="+mn-lt"/>
              <a:ea typeface="+mn-ea"/>
              <a:cs typeface="+mn-cs"/>
            </a:rPr>
            <a:t>R1</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R5</a:t>
          </a:r>
          <a:r>
            <a:rPr kumimoji="1" lang="ja-JP" altLang="ja-JP" sz="1100" baseline="0">
              <a:solidFill>
                <a:schemeClr val="dk1"/>
              </a:solidFill>
              <a:effectLst/>
              <a:latin typeface="+mn-lt"/>
              <a:ea typeface="+mn-ea"/>
              <a:cs typeface="+mn-cs"/>
            </a:rPr>
            <a:t>）に基づき基幹産業の振興や企業誘致を進めるとともに、行政の効率化や歳出の抑制に向けた取組みを引き続き実行し財政の健全化に努める。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特別会計への繰出金や扶助費、人件費の増加により経常経費は上昇。経常経費充当一般財源は微増となるも類似団体平均を</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ポイント上回った。今後も、後期高齢者医療特別会計をはじめとした公営事業への繰出金や人件費の増加に伴い上昇する見込みであるため、物件費、補助費等の削減や事務事業の更なる見直しを進め、義務的経費の削減に努め、経常収支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9684</xdr:rowOff>
    </xdr:from>
    <xdr:to>
      <xdr:col>23</xdr:col>
      <xdr:colOff>133350</xdr:colOff>
      <xdr:row>65</xdr:row>
      <xdr:rowOff>169545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53934"/>
          <a:ext cx="838200" cy="1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169545</xdr:rowOff>
    </xdr:from>
    <xdr:to>
      <xdr:col>19</xdr:col>
      <xdr:colOff>133350</xdr:colOff>
      <xdr:row>66</xdr:row>
      <xdr:rowOff>16193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137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16193</xdr:rowOff>
    </xdr:from>
    <xdr:to>
      <xdr:col>15</xdr:col>
      <xdr:colOff>82550</xdr:colOff>
      <xdr:row>66</xdr:row>
      <xdr:rowOff>52388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3318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66</xdr:row>
      <xdr:rowOff>52388</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6553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115905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130334</xdr:rowOff>
    </xdr:from>
    <xdr:to>
      <xdr:col>23</xdr:col>
      <xdr:colOff>184150</xdr:colOff>
      <xdr:row>65</xdr:row>
      <xdr:rowOff>60484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102411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118745</xdr:rowOff>
    </xdr:from>
    <xdr:to>
      <xdr:col>19</xdr:col>
      <xdr:colOff>184150</xdr:colOff>
      <xdr:row>66</xdr:row>
      <xdr:rowOff>48895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33672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136843</xdr:rowOff>
    </xdr:from>
    <xdr:to>
      <xdr:col>15</xdr:col>
      <xdr:colOff>133350</xdr:colOff>
      <xdr:row>66</xdr:row>
      <xdr:rowOff>66993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51770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1588</xdr:rowOff>
    </xdr:from>
    <xdr:to>
      <xdr:col>11</xdr:col>
      <xdr:colOff>82550</xdr:colOff>
      <xdr:row>66</xdr:row>
      <xdr:rowOff>103188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87965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227,406</a:t>
          </a:r>
          <a:r>
            <a:rPr kumimoji="1" lang="ja-JP" altLang="ja-JP" sz="1100">
              <a:solidFill>
                <a:schemeClr val="dk1"/>
              </a:solidFill>
              <a:effectLst/>
              <a:latin typeface="+mn-lt"/>
              <a:ea typeface="+mn-ea"/>
              <a:cs typeface="+mn-cs"/>
            </a:rPr>
            <a:t>円低くなっており、類似団体内順位は上位にあるものの、熊本県平均より上回っている。</a:t>
          </a:r>
          <a:endParaRPr lang="ja-JP" altLang="ja-JP" sz="1400">
            <a:effectLst/>
          </a:endParaRPr>
        </a:p>
        <a:p>
          <a:r>
            <a:rPr kumimoji="1" lang="ja-JP" altLang="ja-JP" sz="1100">
              <a:solidFill>
                <a:schemeClr val="dk1"/>
              </a:solidFill>
              <a:effectLst/>
              <a:latin typeface="+mn-lt"/>
              <a:ea typeface="+mn-ea"/>
              <a:cs typeface="+mn-cs"/>
            </a:rPr>
            <a:t>　今後は公立保育園の民営化と幼稚園の廃園により、会計年度職員の採用を抑制するとともに、定員管理による職員数の適正化や給与水準の適正化に努め、併せて物件費についても引き続き抑制に努める。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119621</xdr:rowOff>
    </xdr:from>
    <xdr:to>
      <xdr:col>23</xdr:col>
      <xdr:colOff>133350</xdr:colOff>
      <xdr:row>81</xdr:row>
      <xdr:rowOff>127752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7071"/>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103963</xdr:rowOff>
    </xdr:from>
    <xdr:to>
      <xdr:col>19</xdr:col>
      <xdr:colOff>133350</xdr:colOff>
      <xdr:row>81</xdr:row>
      <xdr:rowOff>119621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1413"/>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59924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97724</xdr:rowOff>
    </xdr:from>
    <xdr:to>
      <xdr:col>15</xdr:col>
      <xdr:colOff>82550</xdr:colOff>
      <xdr:row>81</xdr:row>
      <xdr:rowOff>103963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5174"/>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35749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97724</xdr:rowOff>
    </xdr:from>
    <xdr:to>
      <xdr:col>11</xdr:col>
      <xdr:colOff>31750</xdr:colOff>
      <xdr:row>81</xdr:row>
      <xdr:rowOff>99743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8517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29019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8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76952</xdr:rowOff>
    </xdr:from>
    <xdr:to>
      <xdr:col>23</xdr:col>
      <xdr:colOff>184150</xdr:colOff>
      <xdr:row>82</xdr:row>
      <xdr:rowOff>7102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169679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68821</xdr:rowOff>
    </xdr:from>
    <xdr:to>
      <xdr:col>19</xdr:col>
      <xdr:colOff>184150</xdr:colOff>
      <xdr:row>81</xdr:row>
      <xdr:rowOff>170421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9148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53163</xdr:rowOff>
    </xdr:from>
    <xdr:to>
      <xdr:col>15</xdr:col>
      <xdr:colOff>133350</xdr:colOff>
      <xdr:row>81</xdr:row>
      <xdr:rowOff>154763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164940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46924</xdr:rowOff>
    </xdr:from>
    <xdr:to>
      <xdr:col>11</xdr:col>
      <xdr:colOff>82550</xdr:colOff>
      <xdr:row>81</xdr:row>
      <xdr:rowOff>148524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158701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48943</xdr:rowOff>
    </xdr:from>
    <xdr:to>
      <xdr:col>7</xdr:col>
      <xdr:colOff>31750</xdr:colOff>
      <xdr:row>81</xdr:row>
      <xdr:rowOff>150543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160720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機構改革や組織の再編により他自治体と比較すると管理職のポストが少ないことに加え、前歴加算のない中途採用職員も影響し、類似団体平均より指数が低くなっている。今後も国人事院勧告及び県人事委員会勧告を踏まえ、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131763</xdr:rowOff>
    </xdr:from>
    <xdr:to>
      <xdr:col>81</xdr:col>
      <xdr:colOff>44450</xdr:colOff>
      <xdr:row>86</xdr:row>
      <xdr:rowOff>131763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76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113664</xdr:rowOff>
    </xdr:from>
    <xdr:to>
      <xdr:col>77</xdr:col>
      <xdr:colOff>44450</xdr:colOff>
      <xdr:row>86</xdr:row>
      <xdr:rowOff>131763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58364"/>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113664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9200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71438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920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97490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21290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62864</xdr:rowOff>
    </xdr:from>
    <xdr:to>
      <xdr:col>73</xdr:col>
      <xdr:colOff>44450</xdr:colOff>
      <xdr:row>86</xdr:row>
      <xdr:rowOff>164464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167957</xdr:rowOff>
    </xdr:from>
    <xdr:to>
      <xdr:col>68</xdr:col>
      <xdr:colOff>203200</xdr:colOff>
      <xdr:row>86</xdr:row>
      <xdr:rowOff>98107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108284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次行政改革大綱による定員管理計画により平成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年度まで職員数を抑制してきた結果、類似団体平均を</a:t>
          </a:r>
          <a:r>
            <a:rPr kumimoji="1" lang="en-US" altLang="ja-JP" sz="1100">
              <a:solidFill>
                <a:schemeClr val="dk1"/>
              </a:solidFill>
              <a:effectLst/>
              <a:latin typeface="+mn-lt"/>
              <a:ea typeface="+mn-ea"/>
              <a:cs typeface="+mn-cs"/>
            </a:rPr>
            <a:t>8.87</a:t>
          </a:r>
          <a:r>
            <a:rPr kumimoji="1" lang="ja-JP" altLang="ja-JP" sz="1100">
              <a:solidFill>
                <a:schemeClr val="dk1"/>
              </a:solidFill>
              <a:effectLst/>
              <a:latin typeface="+mn-lt"/>
              <a:ea typeface="+mn-ea"/>
              <a:cs typeface="+mn-cs"/>
            </a:rPr>
            <a:t>人下回る職員数となっている。類似団体内順位も高い水準にあるが、今後は高齢者医療対策での保健師採用や定年延長などにより、職員数の増加が見込まれ、人口も減少するため、人口に占める職員数は増加する見込みである。今後も定員管理により、計画的な職員採用を行い、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161701</xdr:rowOff>
    </xdr:from>
    <xdr:to>
      <xdr:col>81</xdr:col>
      <xdr:colOff>44450</xdr:colOff>
      <xdr:row>58</xdr:row>
      <xdr:rowOff>163770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05801"/>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150900</xdr:rowOff>
    </xdr:from>
    <xdr:to>
      <xdr:col>77</xdr:col>
      <xdr:colOff>44450</xdr:colOff>
      <xdr:row>58</xdr:row>
      <xdr:rowOff>161701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95000"/>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148487</xdr:rowOff>
    </xdr:from>
    <xdr:to>
      <xdr:col>72</xdr:col>
      <xdr:colOff>203200</xdr:colOff>
      <xdr:row>58</xdr:row>
      <xdr:rowOff>150900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925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140904</xdr:rowOff>
    </xdr:from>
    <xdr:to>
      <xdr:col>68</xdr:col>
      <xdr:colOff>152400</xdr:colOff>
      <xdr:row>58</xdr:row>
      <xdr:rowOff>148487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85004"/>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74778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112970</xdr:rowOff>
    </xdr:from>
    <xdr:to>
      <xdr:col>81</xdr:col>
      <xdr:colOff>95250</xdr:colOff>
      <xdr:row>59</xdr:row>
      <xdr:rowOff>43120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34247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110901</xdr:rowOff>
    </xdr:from>
    <xdr:to>
      <xdr:col>77</xdr:col>
      <xdr:colOff>95250</xdr:colOff>
      <xdr:row>59</xdr:row>
      <xdr:rowOff>41051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51228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23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100100</xdr:rowOff>
    </xdr:from>
    <xdr:to>
      <xdr:col>73</xdr:col>
      <xdr:colOff>44450</xdr:colOff>
      <xdr:row>59</xdr:row>
      <xdr:rowOff>30250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40427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97687</xdr:rowOff>
    </xdr:from>
    <xdr:to>
      <xdr:col>68</xdr:col>
      <xdr:colOff>203200</xdr:colOff>
      <xdr:row>59</xdr:row>
      <xdr:rowOff>27837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38014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1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90104</xdr:rowOff>
    </xdr:from>
    <xdr:to>
      <xdr:col>64</xdr:col>
      <xdr:colOff>152400</xdr:colOff>
      <xdr:row>59</xdr:row>
      <xdr:rowOff>20254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30431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0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これまでの起債発行抑制策により全国平均、熊本県平均及び類似団体平均共に大きく下回っている。今後は、令和２年７</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豪雨災害等の新規起債発行に併せて、公共施設の老朽化による大規模修繕等の起債借入が予想されるため、起債発行額の調整を行いながら、後年負担増加につながらないよう引き続き低水準の維持に努める。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105410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356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49106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41063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1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33020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7034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令和２年７</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豪雨災害等の新規</a:t>
          </a:r>
          <a:r>
            <a:rPr kumimoji="1" lang="ja-JP" altLang="en-US" sz="1100">
              <a:solidFill>
                <a:schemeClr val="dk1"/>
              </a:solidFill>
              <a:effectLst/>
              <a:latin typeface="+mn-lt"/>
              <a:ea typeface="+mn-ea"/>
              <a:cs typeface="+mn-cs"/>
            </a:rPr>
            <a:t>起債</a:t>
          </a:r>
          <a:r>
            <a:rPr kumimoji="1" lang="ja-JP" altLang="ja-JP" sz="1100">
              <a:solidFill>
                <a:schemeClr val="dk1"/>
              </a:solidFill>
              <a:effectLst/>
              <a:latin typeface="+mn-lt"/>
              <a:ea typeface="+mn-ea"/>
              <a:cs typeface="+mn-cs"/>
            </a:rPr>
            <a:t>発行により将来負担額は増加するも、基金の適正運用により充当可能額も増加したため、将来負担比率はなく、類似団体内でも上位に位置する。今後も起債発行額の抑制や基金運用の適正化に努め、マイナス比率の確保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人件費に係る経常収支比率は</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ポイント減少しているものの、類似団体平均と比較すると</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ポイント上回っている。</a:t>
          </a:r>
          <a:r>
            <a:rPr kumimoji="1" lang="ja-JP" altLang="en-US" sz="1000">
              <a:solidFill>
                <a:schemeClr val="dk1"/>
              </a:solidFill>
              <a:effectLst/>
              <a:latin typeface="+mn-lt"/>
              <a:ea typeface="+mn-ea"/>
              <a:cs typeface="+mn-cs"/>
            </a:rPr>
            <a:t>これは</a:t>
          </a:r>
          <a:r>
            <a:rPr kumimoji="1" lang="ja-JP" altLang="ja-JP" sz="1000">
              <a:solidFill>
                <a:schemeClr val="dk1"/>
              </a:solidFill>
              <a:effectLst/>
              <a:latin typeface="+mn-lt"/>
              <a:ea typeface="+mn-ea"/>
              <a:cs typeface="+mn-cs"/>
            </a:rPr>
            <a:t>保育園・幼稚園、文化センターなどの施設運営を直営で行っているために、類似団体平均と比較して職員数が多いことが主な要因であり、行政サービスの提供方法の差異によるものと</a:t>
          </a:r>
          <a:r>
            <a:rPr kumimoji="1" lang="ja-JP" altLang="en-US" sz="1000">
              <a:solidFill>
                <a:schemeClr val="dk1"/>
              </a:solidFill>
              <a:effectLst/>
              <a:latin typeface="+mn-lt"/>
              <a:ea typeface="+mn-ea"/>
              <a:cs typeface="+mn-cs"/>
            </a:rPr>
            <a:t>い</a:t>
          </a:r>
          <a:r>
            <a:rPr kumimoji="1" lang="ja-JP" altLang="ja-JP" sz="1000">
              <a:solidFill>
                <a:schemeClr val="dk1"/>
              </a:solidFill>
              <a:effectLst/>
              <a:latin typeface="+mn-lt"/>
              <a:ea typeface="+mn-ea"/>
              <a:cs typeface="+mn-cs"/>
            </a:rPr>
            <a:t>える。今後は、民間での実施可能な部分については民営化や指定管理者制度の導入などにより委託化を進めるとともに、定員管理に基づく職員数や給与水準の適正化を図り、人件費の削減に努める。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92710</xdr:rowOff>
    </xdr:from>
    <xdr:to>
      <xdr:col>24</xdr:col>
      <xdr:colOff>25400</xdr:colOff>
      <xdr:row>37</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491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20320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3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058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73660</xdr:rowOff>
    </xdr:from>
    <xdr:to>
      <xdr:col>11</xdr:col>
      <xdr:colOff>9525</xdr:colOff>
      <xdr:row>37</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7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140970</xdr:rowOff>
    </xdr:from>
    <xdr:to>
      <xdr:col>20</xdr:col>
      <xdr:colOff>38100</xdr:colOff>
      <xdr:row>37</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60960</xdr:rowOff>
    </xdr:from>
    <xdr:to>
      <xdr:col>11</xdr:col>
      <xdr:colOff>60325</xdr:colOff>
      <xdr:row>37</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22860</xdr:rowOff>
    </xdr:from>
    <xdr:to>
      <xdr:col>6</xdr:col>
      <xdr:colOff>171450</xdr:colOff>
      <xdr:row>37</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ポイント下回っているが、今後も電算リース経費等の増加が懸念される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、委託料を中心に事業廃止等を含めた見直しを行い、物件費の削減に努める。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113284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3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113284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9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94996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29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94996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33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ポイント上回っている。一因として、障害福祉サービス費や保育所運営費の負担が増加していることが挙げられる。急激な少子高齢化に対応しつつ、財政を圧迫する上昇傾向に歯止めをかけるよう努める。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109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60</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66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80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2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っている。主な要因としては、特別会計繰出し金の増加が挙げられる。特に高齢化に伴う介護保険や後期高齢者医療への繰出金が増加傾向にあり、今後ますます大きな負担となることが危惧される。今後も国民健康保険事業特別会計においても保険税の適正化により財政基盤の強化を図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59</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4252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35560</xdr:rowOff>
    </xdr:from>
    <xdr:to>
      <xdr:col>78</xdr:col>
      <xdr:colOff>69850</xdr:colOff>
      <xdr:row>59</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511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35560</xdr:rowOff>
    </xdr:from>
    <xdr:to>
      <xdr:col>73</xdr:col>
      <xdr:colOff>180975</xdr:colOff>
      <xdr:row>59</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511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121285</xdr:rowOff>
    </xdr:from>
    <xdr:to>
      <xdr:col>69</xdr:col>
      <xdr:colOff>92075</xdr:colOff>
      <xdr:row>59</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653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156210</xdr:rowOff>
    </xdr:from>
    <xdr:to>
      <xdr:col>78</xdr:col>
      <xdr:colOff>120650</xdr:colOff>
      <xdr:row>59</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8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161925</xdr:rowOff>
    </xdr:from>
    <xdr:to>
      <xdr:col>74</xdr:col>
      <xdr:colOff>31750</xdr:colOff>
      <xdr:row>59</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156210</xdr:rowOff>
    </xdr:from>
    <xdr:to>
      <xdr:col>69</xdr:col>
      <xdr:colOff>142875</xdr:colOff>
      <xdr:row>59</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ポイント上回っており、</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、広域行政事務組合への負担金の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や有償ボランティア制度</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報償費</a:t>
          </a:r>
          <a:r>
            <a:rPr kumimoji="1" lang="ja-JP" altLang="en-US" sz="1100">
              <a:solidFill>
                <a:schemeClr val="dk1"/>
              </a:solidFill>
              <a:effectLst/>
              <a:latin typeface="+mn-lt"/>
              <a:ea typeface="+mn-ea"/>
              <a:cs typeface="+mn-cs"/>
            </a:rPr>
            <a:t>の増加が主な要因とし</a:t>
          </a:r>
          <a:r>
            <a:rPr kumimoji="1" lang="ja-JP" altLang="ja-JP" sz="1100">
              <a:solidFill>
                <a:schemeClr val="dk1"/>
              </a:solidFill>
              <a:effectLst/>
              <a:latin typeface="+mn-lt"/>
              <a:ea typeface="+mn-ea"/>
              <a:cs typeface="+mn-cs"/>
            </a:rPr>
            <a:t>考えられる。今後は、広域行政事務組合のごみ処理施設更新事業も予定されているため、その動向に注視するとともに、各種補助金についても明確な基準を設けて、必要性の低い補助金は見直し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22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5842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489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これまでの起債発行抑制政策により類似団体平均より</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ポイント下回っているが、今後は令和２年７月豪雨災害による新規起債発行による将来的な財政負担に十分留意しながら、過度に起債に依存することのない財政運営を行い、低水準の維持に努める。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146050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89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130810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8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公債費以外に係る経常収支比率は、類似団体平均を</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ポイント上回っている。主に繰出金、人件費がその要因となっている。第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次行政改革大綱及び中期財政計画に基づく財政運営に努めるとともに、定員管理による人件費の抑制など、各費目の歳出削減を図る。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51888</xdr:rowOff>
    </xdr:from>
    <xdr:to>
      <xdr:col>82</xdr:col>
      <xdr:colOff>107950</xdr:colOff>
      <xdr:row>79</xdr:row>
      <xdr:rowOff>73116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24988"/>
          <a:ext cx="8382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73116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5915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99242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915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99242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3275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xdr:rowOff>
    </xdr:from>
    <xdr:to>
      <xdr:col>82</xdr:col>
      <xdr:colOff>158750</xdr:colOff>
      <xdr:row>78</xdr:row>
      <xdr:rowOff>102688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144615</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22316</xdr:rowOff>
    </xdr:from>
    <xdr:to>
      <xdr:col>78</xdr:col>
      <xdr:colOff>120650</xdr:colOff>
      <xdr:row>79</xdr:row>
      <xdr:rowOff>123916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108693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48442</xdr:rowOff>
    </xdr:from>
    <xdr:to>
      <xdr:col>69</xdr:col>
      <xdr:colOff>142875</xdr:colOff>
      <xdr:row>79</xdr:row>
      <xdr:rowOff>150042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134819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108857</xdr:rowOff>
    </xdr:from>
    <xdr:to>
      <xdr:col>65</xdr:col>
      <xdr:colOff>53975</xdr:colOff>
      <xdr:row>79</xdr:row>
      <xdr:rowOff>39007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23784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13333</xdr:rowOff>
    </xdr:from>
    <xdr:to>
      <xdr:col>29</xdr:col>
      <xdr:colOff>127000</xdr:colOff>
      <xdr:row>19</xdr:row>
      <xdr:rowOff>24211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18508"/>
          <a:ext cx="6477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24211</xdr:rowOff>
    </xdr:from>
    <xdr:to>
      <xdr:col>26</xdr:col>
      <xdr:colOff>50800</xdr:colOff>
      <xdr:row>19</xdr:row>
      <xdr:rowOff>32193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29386"/>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171127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32193</xdr:rowOff>
    </xdr:from>
    <xdr:to>
      <xdr:col>22</xdr:col>
      <xdr:colOff>114300</xdr:colOff>
      <xdr:row>19</xdr:row>
      <xdr:rowOff>35543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37368"/>
          <a:ext cx="698500" cy="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35543</xdr:rowOff>
    </xdr:from>
    <xdr:to>
      <xdr:col>18</xdr:col>
      <xdr:colOff>177800</xdr:colOff>
      <xdr:row>19</xdr:row>
      <xdr:rowOff>52103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40718"/>
          <a:ext cx="698500" cy="1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133983</xdr:rowOff>
    </xdr:from>
    <xdr:to>
      <xdr:col>29</xdr:col>
      <xdr:colOff>177800</xdr:colOff>
      <xdr:row>19</xdr:row>
      <xdr:rowOff>64133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6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42560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7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144861</xdr:rowOff>
    </xdr:from>
    <xdr:to>
      <xdr:col>26</xdr:col>
      <xdr:colOff>101600</xdr:colOff>
      <xdr:row>19</xdr:row>
      <xdr:rowOff>75011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7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59788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6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152843</xdr:rowOff>
    </xdr:from>
    <xdr:to>
      <xdr:col>22</xdr:col>
      <xdr:colOff>165100</xdr:colOff>
      <xdr:row>19</xdr:row>
      <xdr:rowOff>82993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8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67770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156193</xdr:rowOff>
    </xdr:from>
    <xdr:to>
      <xdr:col>19</xdr:col>
      <xdr:colOff>38100</xdr:colOff>
      <xdr:row>19</xdr:row>
      <xdr:rowOff>86343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8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71120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1303</xdr:rowOff>
    </xdr:from>
    <xdr:to>
      <xdr:col>15</xdr:col>
      <xdr:colOff>101600</xdr:colOff>
      <xdr:row>19</xdr:row>
      <xdr:rowOff>102903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87680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145568</xdr:rowOff>
    </xdr:from>
    <xdr:to>
      <xdr:col>29</xdr:col>
      <xdr:colOff>127000</xdr:colOff>
      <xdr:row>37</xdr:row>
      <xdr:rowOff>194888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270268"/>
          <a:ext cx="647700" cy="4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193283</xdr:rowOff>
    </xdr:from>
    <xdr:to>
      <xdr:col>26</xdr:col>
      <xdr:colOff>50800</xdr:colOff>
      <xdr:row>37</xdr:row>
      <xdr:rowOff>194888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317983"/>
          <a:ext cx="698500" cy="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193283</xdr:rowOff>
    </xdr:from>
    <xdr:to>
      <xdr:col>22</xdr:col>
      <xdr:colOff>114300</xdr:colOff>
      <xdr:row>37</xdr:row>
      <xdr:rowOff>208753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17983"/>
          <a:ext cx="698500" cy="1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201730</xdr:rowOff>
    </xdr:from>
    <xdr:to>
      <xdr:col>18</xdr:col>
      <xdr:colOff>177800</xdr:colOff>
      <xdr:row>37</xdr:row>
      <xdr:rowOff>208753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326430"/>
          <a:ext cx="698500" cy="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94768</xdr:rowOff>
    </xdr:from>
    <xdr:to>
      <xdr:col>29</xdr:col>
      <xdr:colOff>177800</xdr:colOff>
      <xdr:row>37</xdr:row>
      <xdr:rowOff>196368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1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66845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144088</xdr:rowOff>
    </xdr:from>
    <xdr:to>
      <xdr:col>26</xdr:col>
      <xdr:colOff>101600</xdr:colOff>
      <xdr:row>37</xdr:row>
      <xdr:rowOff>245688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6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230465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142483</xdr:rowOff>
    </xdr:from>
    <xdr:to>
      <xdr:col>22</xdr:col>
      <xdr:colOff>165100</xdr:colOff>
      <xdr:row>37</xdr:row>
      <xdr:rowOff>244083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67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228860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5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157953</xdr:rowOff>
    </xdr:from>
    <xdr:to>
      <xdr:col>19</xdr:col>
      <xdr:colOff>38100</xdr:colOff>
      <xdr:row>37</xdr:row>
      <xdr:rowOff>259553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8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244330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6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150930</xdr:rowOff>
    </xdr:from>
    <xdr:to>
      <xdr:col>15</xdr:col>
      <xdr:colOff>101600</xdr:colOff>
      <xdr:row>37</xdr:row>
      <xdr:rowOff>252530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7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237307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14560</xdr:rowOff>
    </xdr:from>
    <xdr:to>
      <xdr:col>24</xdr:col>
      <xdr:colOff>63500</xdr:colOff>
      <xdr:row>38</xdr:row>
      <xdr:rowOff>20572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29660"/>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20572</xdr:rowOff>
    </xdr:from>
    <xdr:to>
      <xdr:col>19</xdr:col>
      <xdr:colOff>177800</xdr:colOff>
      <xdr:row>38</xdr:row>
      <xdr:rowOff>28501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35672"/>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11537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28501</xdr:rowOff>
    </xdr:from>
    <xdr:to>
      <xdr:col>15</xdr:col>
      <xdr:colOff>50800</xdr:colOff>
      <xdr:row>38</xdr:row>
      <xdr:rowOff>36326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43601"/>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56471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36326</xdr:rowOff>
    </xdr:from>
    <xdr:to>
      <xdr:col>10</xdr:col>
      <xdr:colOff>114300</xdr:colOff>
      <xdr:row>38</xdr:row>
      <xdr:rowOff>44135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51426"/>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62470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70246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4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135210</xdr:rowOff>
    </xdr:from>
    <xdr:to>
      <xdr:col>24</xdr:col>
      <xdr:colOff>114300</xdr:colOff>
      <xdr:row>38</xdr:row>
      <xdr:rowOff>65360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50137</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9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141222</xdr:rowOff>
    </xdr:from>
    <xdr:to>
      <xdr:col>20</xdr:col>
      <xdr:colOff>38100</xdr:colOff>
      <xdr:row>38</xdr:row>
      <xdr:rowOff>71372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62499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7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149151</xdr:rowOff>
    </xdr:from>
    <xdr:to>
      <xdr:col>15</xdr:col>
      <xdr:colOff>101600</xdr:colOff>
      <xdr:row>38</xdr:row>
      <xdr:rowOff>79301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70428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156975</xdr:rowOff>
    </xdr:from>
    <xdr:to>
      <xdr:col>10</xdr:col>
      <xdr:colOff>165100</xdr:colOff>
      <xdr:row>38</xdr:row>
      <xdr:rowOff>87125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78253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9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164785</xdr:rowOff>
    </xdr:from>
    <xdr:to>
      <xdr:col>6</xdr:col>
      <xdr:colOff>38100</xdr:colOff>
      <xdr:row>38</xdr:row>
      <xdr:rowOff>94935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0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86062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33900</xdr:rowOff>
    </xdr:from>
    <xdr:to>
      <xdr:col>24</xdr:col>
      <xdr:colOff>63500</xdr:colOff>
      <xdr:row>58</xdr:row>
      <xdr:rowOff>41862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78000"/>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41862</xdr:rowOff>
    </xdr:from>
    <xdr:to>
      <xdr:col>19</xdr:col>
      <xdr:colOff>177800</xdr:colOff>
      <xdr:row>58</xdr:row>
      <xdr:rowOff>65650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85962"/>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21702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65650</xdr:rowOff>
    </xdr:from>
    <xdr:to>
      <xdr:col>15</xdr:col>
      <xdr:colOff>50800</xdr:colOff>
      <xdr:row>58</xdr:row>
      <xdr:rowOff>70089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9750"/>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63522</xdr:rowOff>
    </xdr:from>
    <xdr:to>
      <xdr:col>10</xdr:col>
      <xdr:colOff>114300</xdr:colOff>
      <xdr:row>58</xdr:row>
      <xdr:rowOff>70089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07622"/>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32855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42822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4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154550</xdr:rowOff>
    </xdr:from>
    <xdr:to>
      <xdr:col>24</xdr:col>
      <xdr:colOff>114300</xdr:colOff>
      <xdr:row>58</xdr:row>
      <xdr:rowOff>84700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69477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162512</xdr:rowOff>
    </xdr:from>
    <xdr:to>
      <xdr:col>20</xdr:col>
      <xdr:colOff>38100</xdr:colOff>
      <xdr:row>58</xdr:row>
      <xdr:rowOff>92662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83789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14850</xdr:rowOff>
    </xdr:from>
    <xdr:to>
      <xdr:col>15</xdr:col>
      <xdr:colOff>101600</xdr:colOff>
      <xdr:row>58</xdr:row>
      <xdr:rowOff>116450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107577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19289</xdr:rowOff>
    </xdr:from>
    <xdr:to>
      <xdr:col>10</xdr:col>
      <xdr:colOff>165100</xdr:colOff>
      <xdr:row>58</xdr:row>
      <xdr:rowOff>120889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112016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12722</xdr:rowOff>
    </xdr:from>
    <xdr:to>
      <xdr:col>6</xdr:col>
      <xdr:colOff>38100</xdr:colOff>
      <xdr:row>58</xdr:row>
      <xdr:rowOff>114322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105449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95055</xdr:rowOff>
    </xdr:from>
    <xdr:to>
      <xdr:col>24</xdr:col>
      <xdr:colOff>63500</xdr:colOff>
      <xdr:row>78</xdr:row>
      <xdr:rowOff>97583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68155"/>
          <a:ext cx="8382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96042</xdr:rowOff>
    </xdr:from>
    <xdr:to>
      <xdr:col>19</xdr:col>
      <xdr:colOff>177800</xdr:colOff>
      <xdr:row>78</xdr:row>
      <xdr:rowOff>97583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69142"/>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96042</xdr:rowOff>
    </xdr:from>
    <xdr:to>
      <xdr:col>15</xdr:col>
      <xdr:colOff>50800</xdr:colOff>
      <xdr:row>78</xdr:row>
      <xdr:rowOff>102836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69142"/>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102598</xdr:rowOff>
    </xdr:from>
    <xdr:to>
      <xdr:col>10</xdr:col>
      <xdr:colOff>114300</xdr:colOff>
      <xdr:row>78</xdr:row>
      <xdr:rowOff>102836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75698"/>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44255</xdr:rowOff>
    </xdr:from>
    <xdr:to>
      <xdr:col>24</xdr:col>
      <xdr:colOff>114300</xdr:colOff>
      <xdr:row>78</xdr:row>
      <xdr:rowOff>145855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130632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3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46783</xdr:rowOff>
    </xdr:from>
    <xdr:to>
      <xdr:col>20</xdr:col>
      <xdr:colOff>38100</xdr:colOff>
      <xdr:row>78</xdr:row>
      <xdr:rowOff>148383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139510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45242</xdr:rowOff>
    </xdr:from>
    <xdr:to>
      <xdr:col>15</xdr:col>
      <xdr:colOff>101600</xdr:colOff>
      <xdr:row>78</xdr:row>
      <xdr:rowOff>146842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137969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52036</xdr:rowOff>
    </xdr:from>
    <xdr:to>
      <xdr:col>10</xdr:col>
      <xdr:colOff>165100</xdr:colOff>
      <xdr:row>78</xdr:row>
      <xdr:rowOff>153636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144763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51798</xdr:rowOff>
    </xdr:from>
    <xdr:to>
      <xdr:col>6</xdr:col>
      <xdr:colOff>38100</xdr:colOff>
      <xdr:row>78</xdr:row>
      <xdr:rowOff>153398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144525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1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150566</xdr:rowOff>
    </xdr:from>
    <xdr:to>
      <xdr:col>24</xdr:col>
      <xdr:colOff>63500</xdr:colOff>
      <xdr:row>95</xdr:row>
      <xdr:rowOff>59675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095416"/>
          <a:ext cx="838200" cy="25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59675</xdr:rowOff>
    </xdr:from>
    <xdr:to>
      <xdr:col>19</xdr:col>
      <xdr:colOff>177800</xdr:colOff>
      <xdr:row>95</xdr:row>
      <xdr:rowOff>74847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47425"/>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85501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74847</xdr:rowOff>
    </xdr:from>
    <xdr:to>
      <xdr:col>15</xdr:col>
      <xdr:colOff>50800</xdr:colOff>
      <xdr:row>95</xdr:row>
      <xdr:rowOff>94712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62597"/>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87406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94712</xdr:rowOff>
    </xdr:from>
    <xdr:to>
      <xdr:col>10</xdr:col>
      <xdr:colOff>114300</xdr:colOff>
      <xdr:row>95</xdr:row>
      <xdr:rowOff>104611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82462"/>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129833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99766</xdr:rowOff>
    </xdr:from>
    <xdr:to>
      <xdr:col>24</xdr:col>
      <xdr:colOff>114300</xdr:colOff>
      <xdr:row>94</xdr:row>
      <xdr:rowOff>29916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122643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89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8875</xdr:rowOff>
    </xdr:from>
    <xdr:to>
      <xdr:col>20</xdr:col>
      <xdr:colOff>38100</xdr:colOff>
      <xdr:row>95</xdr:row>
      <xdr:rowOff>110475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9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127002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7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24047</xdr:rowOff>
    </xdr:from>
    <xdr:to>
      <xdr:col>15</xdr:col>
      <xdr:colOff>101600</xdr:colOff>
      <xdr:row>95</xdr:row>
      <xdr:rowOff>125647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142174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43912</xdr:rowOff>
    </xdr:from>
    <xdr:to>
      <xdr:col>10</xdr:col>
      <xdr:colOff>165100</xdr:colOff>
      <xdr:row>95</xdr:row>
      <xdr:rowOff>145512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162039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53811</xdr:rowOff>
    </xdr:from>
    <xdr:to>
      <xdr:col>6</xdr:col>
      <xdr:colOff>38100</xdr:colOff>
      <xdr:row>95</xdr:row>
      <xdr:rowOff>155411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163198</xdr:rowOff>
    </xdr:from>
    <xdr:to>
      <xdr:col>55</xdr:col>
      <xdr:colOff>0</xdr:colOff>
      <xdr:row>38</xdr:row>
      <xdr:rowOff>5266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35398"/>
          <a:ext cx="838200" cy="18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163198</xdr:rowOff>
    </xdr:from>
    <xdr:to>
      <xdr:col>50</xdr:col>
      <xdr:colOff>114300</xdr:colOff>
      <xdr:row>38</xdr:row>
      <xdr:rowOff>51241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35398"/>
          <a:ext cx="889000" cy="2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80161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51241</xdr:rowOff>
    </xdr:from>
    <xdr:to>
      <xdr:col>45</xdr:col>
      <xdr:colOff>177800</xdr:colOff>
      <xdr:row>38</xdr:row>
      <xdr:rowOff>59437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66341"/>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19864</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59437</xdr:rowOff>
    </xdr:from>
    <xdr:to>
      <xdr:col>41</xdr:col>
      <xdr:colOff>50800</xdr:colOff>
      <xdr:row>38</xdr:row>
      <xdr:rowOff>78658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74537"/>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125916</xdr:rowOff>
    </xdr:from>
    <xdr:to>
      <xdr:col>55</xdr:col>
      <xdr:colOff>50800</xdr:colOff>
      <xdr:row>38</xdr:row>
      <xdr:rowOff>56066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40843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8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112398</xdr:rowOff>
    </xdr:from>
    <xdr:to>
      <xdr:col>50</xdr:col>
      <xdr:colOff>165100</xdr:colOff>
      <xdr:row>37</xdr:row>
      <xdr:rowOff>42548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33675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7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441</xdr:rowOff>
    </xdr:from>
    <xdr:to>
      <xdr:col>46</xdr:col>
      <xdr:colOff>38100</xdr:colOff>
      <xdr:row>38</xdr:row>
      <xdr:rowOff>102041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93168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8637</xdr:rowOff>
    </xdr:from>
    <xdr:to>
      <xdr:col>41</xdr:col>
      <xdr:colOff>101600</xdr:colOff>
      <xdr:row>38</xdr:row>
      <xdr:rowOff>110237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101364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27858</xdr:rowOff>
    </xdr:from>
    <xdr:to>
      <xdr:col>36</xdr:col>
      <xdr:colOff>165100</xdr:colOff>
      <xdr:row>38</xdr:row>
      <xdr:rowOff>129458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120585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3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51762</xdr:rowOff>
    </xdr:from>
    <xdr:to>
      <xdr:col>55</xdr:col>
      <xdr:colOff>0</xdr:colOff>
      <xdr:row>59</xdr:row>
      <xdr:rowOff>65165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67312"/>
          <a:ext cx="8382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54560</xdr:rowOff>
    </xdr:from>
    <xdr:to>
      <xdr:col>50</xdr:col>
      <xdr:colOff>114300</xdr:colOff>
      <xdr:row>59</xdr:row>
      <xdr:rowOff>65165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70110"/>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80117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5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54560</xdr:rowOff>
    </xdr:from>
    <xdr:to>
      <xdr:col>45</xdr:col>
      <xdr:colOff>177800</xdr:colOff>
      <xdr:row>59</xdr:row>
      <xdr:rowOff>57677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70110"/>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79915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57677</xdr:rowOff>
    </xdr:from>
    <xdr:to>
      <xdr:col>41</xdr:col>
      <xdr:colOff>50800</xdr:colOff>
      <xdr:row>59</xdr:row>
      <xdr:rowOff>63539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73227"/>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962</xdr:rowOff>
    </xdr:from>
    <xdr:to>
      <xdr:col>55</xdr:col>
      <xdr:colOff>50800</xdr:colOff>
      <xdr:row>59</xdr:row>
      <xdr:rowOff>102562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1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87339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3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14365</xdr:rowOff>
    </xdr:from>
    <xdr:to>
      <xdr:col>50</xdr:col>
      <xdr:colOff>165100</xdr:colOff>
      <xdr:row>59</xdr:row>
      <xdr:rowOff>115965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107092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2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3760</xdr:rowOff>
    </xdr:from>
    <xdr:to>
      <xdr:col>46</xdr:col>
      <xdr:colOff>38100</xdr:colOff>
      <xdr:row>59</xdr:row>
      <xdr:rowOff>105360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96487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1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6877</xdr:rowOff>
    </xdr:from>
    <xdr:to>
      <xdr:col>41</xdr:col>
      <xdr:colOff>101600</xdr:colOff>
      <xdr:row>59</xdr:row>
      <xdr:rowOff>108477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99604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12739</xdr:rowOff>
    </xdr:from>
    <xdr:to>
      <xdr:col>36</xdr:col>
      <xdr:colOff>165100</xdr:colOff>
      <xdr:row>59</xdr:row>
      <xdr:rowOff>114339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105466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2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134544</xdr:rowOff>
    </xdr:from>
    <xdr:to>
      <xdr:col>55</xdr:col>
      <xdr:colOff>0</xdr:colOff>
      <xdr:row>78</xdr:row>
      <xdr:rowOff>138446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7644"/>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119728</xdr:rowOff>
    </xdr:from>
    <xdr:to>
      <xdr:col>50</xdr:col>
      <xdr:colOff>114300</xdr:colOff>
      <xdr:row>78</xdr:row>
      <xdr:rowOff>134544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92828"/>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119728</xdr:rowOff>
    </xdr:from>
    <xdr:to>
      <xdr:col>45</xdr:col>
      <xdr:colOff>177800</xdr:colOff>
      <xdr:row>78</xdr:row>
      <xdr:rowOff>124831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2828"/>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124831</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97931"/>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87646</xdr:rowOff>
    </xdr:from>
    <xdr:to>
      <xdr:col>55</xdr:col>
      <xdr:colOff>50800</xdr:colOff>
      <xdr:row>79</xdr:row>
      <xdr:rowOff>17796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83744</xdr:rowOff>
    </xdr:from>
    <xdr:to>
      <xdr:col>50</xdr:col>
      <xdr:colOff>165100</xdr:colOff>
      <xdr:row>79</xdr:row>
      <xdr:rowOff>13894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5021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68928</xdr:rowOff>
    </xdr:from>
    <xdr:to>
      <xdr:col>46</xdr:col>
      <xdr:colOff>38100</xdr:colOff>
      <xdr:row>78</xdr:row>
      <xdr:rowOff>170528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74031</xdr:rowOff>
    </xdr:from>
    <xdr:to>
      <xdr:col>41</xdr:col>
      <xdr:colOff>101600</xdr:colOff>
      <xdr:row>79</xdr:row>
      <xdr:rowOff>4181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166758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78677</xdr:rowOff>
    </xdr:from>
    <xdr:to>
      <xdr:col>55</xdr:col>
      <xdr:colOff>0</xdr:colOff>
      <xdr:row>98</xdr:row>
      <xdr:rowOff>104759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80777"/>
          <a:ext cx="8382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103933</xdr:rowOff>
    </xdr:from>
    <xdr:to>
      <xdr:col>50</xdr:col>
      <xdr:colOff>114300</xdr:colOff>
      <xdr:row>98</xdr:row>
      <xdr:rowOff>104759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06033"/>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100457</xdr:rowOff>
    </xdr:from>
    <xdr:to>
      <xdr:col>45</xdr:col>
      <xdr:colOff>177800</xdr:colOff>
      <xdr:row>98</xdr:row>
      <xdr:rowOff>103933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2557"/>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130208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92228</xdr:rowOff>
    </xdr:from>
    <xdr:to>
      <xdr:col>41</xdr:col>
      <xdr:colOff>50800</xdr:colOff>
      <xdr:row>98</xdr:row>
      <xdr:rowOff>100457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432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135762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27877</xdr:rowOff>
    </xdr:from>
    <xdr:to>
      <xdr:col>55</xdr:col>
      <xdr:colOff>50800</xdr:colOff>
      <xdr:row>98</xdr:row>
      <xdr:rowOff>129477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53959</xdr:rowOff>
    </xdr:from>
    <xdr:to>
      <xdr:col>50</xdr:col>
      <xdr:colOff>165100</xdr:colOff>
      <xdr:row>98</xdr:row>
      <xdr:rowOff>155559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146686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53133</xdr:rowOff>
    </xdr:from>
    <xdr:to>
      <xdr:col>46</xdr:col>
      <xdr:colOff>38100</xdr:colOff>
      <xdr:row>98</xdr:row>
      <xdr:rowOff>154733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145860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49657</xdr:rowOff>
    </xdr:from>
    <xdr:to>
      <xdr:col>41</xdr:col>
      <xdr:colOff>101600</xdr:colOff>
      <xdr:row>98</xdr:row>
      <xdr:rowOff>151257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142384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41428</xdr:rowOff>
    </xdr:from>
    <xdr:to>
      <xdr:col>36</xdr:col>
      <xdr:colOff>165100</xdr:colOff>
      <xdr:row>98</xdr:row>
      <xdr:rowOff>143028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134155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131576</xdr:rowOff>
    </xdr:from>
    <xdr:to>
      <xdr:col>85</xdr:col>
      <xdr:colOff>127000</xdr:colOff>
      <xdr:row>37</xdr:row>
      <xdr:rowOff>107031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303776"/>
          <a:ext cx="838200" cy="14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107031</xdr:rowOff>
    </xdr:from>
    <xdr:to>
      <xdr:col>81</xdr:col>
      <xdr:colOff>50800</xdr:colOff>
      <xdr:row>38</xdr:row>
      <xdr:rowOff>136737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50681"/>
          <a:ext cx="889000" cy="2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131489</xdr:rowOff>
    </xdr:from>
    <xdr:to>
      <xdr:col>76</xdr:col>
      <xdr:colOff>114300</xdr:colOff>
      <xdr:row>38</xdr:row>
      <xdr:rowOff>136737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6589"/>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131489</xdr:rowOff>
    </xdr:from>
    <xdr:to>
      <xdr:col>71</xdr:col>
      <xdr:colOff>177800</xdr:colOff>
      <xdr:row>38</xdr:row>
      <xdr:rowOff>135690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6589"/>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80776</xdr:rowOff>
    </xdr:from>
    <xdr:to>
      <xdr:col>85</xdr:col>
      <xdr:colOff>177800</xdr:colOff>
      <xdr:row>37</xdr:row>
      <xdr:rowOff>10926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2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103653</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1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56231</xdr:rowOff>
    </xdr:from>
    <xdr:to>
      <xdr:col>81</xdr:col>
      <xdr:colOff>101600</xdr:colOff>
      <xdr:row>37</xdr:row>
      <xdr:rowOff>157831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2908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17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85937</xdr:rowOff>
    </xdr:from>
    <xdr:to>
      <xdr:col>76</xdr:col>
      <xdr:colOff>165100</xdr:colOff>
      <xdr:row>39</xdr:row>
      <xdr:rowOff>16087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7214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80689</xdr:rowOff>
    </xdr:from>
    <xdr:to>
      <xdr:col>72</xdr:col>
      <xdr:colOff>38100</xdr:colOff>
      <xdr:row>39</xdr:row>
      <xdr:rowOff>10839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84890</xdr:rowOff>
    </xdr:from>
    <xdr:to>
      <xdr:col>67</xdr:col>
      <xdr:colOff>101600</xdr:colOff>
      <xdr:row>39</xdr:row>
      <xdr:rowOff>15040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6167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95583</xdr:rowOff>
    </xdr:from>
    <xdr:to>
      <xdr:col>85</xdr:col>
      <xdr:colOff>127000</xdr:colOff>
      <xdr:row>78</xdr:row>
      <xdr:rowOff>113742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68683"/>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108291</xdr:rowOff>
    </xdr:from>
    <xdr:to>
      <xdr:col>81</xdr:col>
      <xdr:colOff>50800</xdr:colOff>
      <xdr:row>78</xdr:row>
      <xdr:rowOff>113742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81391"/>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108291</xdr:rowOff>
    </xdr:from>
    <xdr:to>
      <xdr:col>76</xdr:col>
      <xdr:colOff>114300</xdr:colOff>
      <xdr:row>78</xdr:row>
      <xdr:rowOff>112716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81391"/>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64476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112716</xdr:rowOff>
    </xdr:from>
    <xdr:to>
      <xdr:col>71</xdr:col>
      <xdr:colOff>177800</xdr:colOff>
      <xdr:row>78</xdr:row>
      <xdr:rowOff>114705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85816"/>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80202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1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81356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1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44783</xdr:rowOff>
    </xdr:from>
    <xdr:to>
      <xdr:col>85</xdr:col>
      <xdr:colOff>177800</xdr:colOff>
      <xdr:row>78</xdr:row>
      <xdr:rowOff>146383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131160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62942</xdr:rowOff>
    </xdr:from>
    <xdr:to>
      <xdr:col>81</xdr:col>
      <xdr:colOff>101600</xdr:colOff>
      <xdr:row>78</xdr:row>
      <xdr:rowOff>164542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155669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57491</xdr:rowOff>
    </xdr:from>
    <xdr:to>
      <xdr:col>76</xdr:col>
      <xdr:colOff>165100</xdr:colOff>
      <xdr:row>78</xdr:row>
      <xdr:rowOff>159091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150218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61916</xdr:rowOff>
    </xdr:from>
    <xdr:to>
      <xdr:col>72</xdr:col>
      <xdr:colOff>38100</xdr:colOff>
      <xdr:row>78</xdr:row>
      <xdr:rowOff>163516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63905</xdr:rowOff>
    </xdr:from>
    <xdr:to>
      <xdr:col>67</xdr:col>
      <xdr:colOff>101600</xdr:colOff>
      <xdr:row>78</xdr:row>
      <xdr:rowOff>165505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156632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2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159148</xdr:rowOff>
    </xdr:from>
    <xdr:to>
      <xdr:col>85</xdr:col>
      <xdr:colOff>127000</xdr:colOff>
      <xdr:row>99</xdr:row>
      <xdr:rowOff>38812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61248"/>
          <a:ext cx="838200" cy="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38812</xdr:rowOff>
    </xdr:from>
    <xdr:to>
      <xdr:col>81</xdr:col>
      <xdr:colOff>50800</xdr:colOff>
      <xdr:row>99</xdr:row>
      <xdr:rowOff>42383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12362"/>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42383</xdr:rowOff>
    </xdr:from>
    <xdr:to>
      <xdr:col>76</xdr:col>
      <xdr:colOff>114300</xdr:colOff>
      <xdr:row>99</xdr:row>
      <xdr:rowOff>42537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15933"/>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42382</xdr:rowOff>
    </xdr:from>
    <xdr:to>
      <xdr:col>71</xdr:col>
      <xdr:colOff>177800</xdr:colOff>
      <xdr:row>99</xdr:row>
      <xdr:rowOff>42537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7015932"/>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108348</xdr:rowOff>
    </xdr:from>
    <xdr:to>
      <xdr:col>85</xdr:col>
      <xdr:colOff>177800</xdr:colOff>
      <xdr:row>99</xdr:row>
      <xdr:rowOff>38498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23275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159462</xdr:rowOff>
    </xdr:from>
    <xdr:to>
      <xdr:col>81</xdr:col>
      <xdr:colOff>101600</xdr:colOff>
      <xdr:row>99</xdr:row>
      <xdr:rowOff>89612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80739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5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163033</xdr:rowOff>
    </xdr:from>
    <xdr:to>
      <xdr:col>76</xdr:col>
      <xdr:colOff>165100</xdr:colOff>
      <xdr:row>99</xdr:row>
      <xdr:rowOff>93183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84310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163187</xdr:rowOff>
    </xdr:from>
    <xdr:to>
      <xdr:col>72</xdr:col>
      <xdr:colOff>38100</xdr:colOff>
      <xdr:row>99</xdr:row>
      <xdr:rowOff>93337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84464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163032</xdr:rowOff>
    </xdr:from>
    <xdr:to>
      <xdr:col>67</xdr:col>
      <xdr:colOff>101600</xdr:colOff>
      <xdr:row>99</xdr:row>
      <xdr:rowOff>93182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84309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63785</xdr:rowOff>
    </xdr:from>
    <xdr:to>
      <xdr:col>116</xdr:col>
      <xdr:colOff>63500</xdr:colOff>
      <xdr:row>78</xdr:row>
      <xdr:rowOff>64926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36885"/>
          <a:ext cx="8382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63785</xdr:rowOff>
    </xdr:from>
    <xdr:to>
      <xdr:col>111</xdr:col>
      <xdr:colOff>177800</xdr:colOff>
      <xdr:row>78</xdr:row>
      <xdr:rowOff>66925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36885"/>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66925</xdr:rowOff>
    </xdr:from>
    <xdr:to>
      <xdr:col>107</xdr:col>
      <xdr:colOff>50800</xdr:colOff>
      <xdr:row>78</xdr:row>
      <xdr:rowOff>74380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40025"/>
          <a:ext cx="8890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78461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1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74380</xdr:rowOff>
    </xdr:from>
    <xdr:to>
      <xdr:col>102</xdr:col>
      <xdr:colOff>114300</xdr:colOff>
      <xdr:row>78</xdr:row>
      <xdr:rowOff>89435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47480"/>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78472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1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73725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1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14126</xdr:rowOff>
    </xdr:from>
    <xdr:to>
      <xdr:col>116</xdr:col>
      <xdr:colOff>114300</xdr:colOff>
      <xdr:row>78</xdr:row>
      <xdr:rowOff>115726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100503</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12985</xdr:rowOff>
    </xdr:from>
    <xdr:to>
      <xdr:col>112</xdr:col>
      <xdr:colOff>38100</xdr:colOff>
      <xdr:row>78</xdr:row>
      <xdr:rowOff>114585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105712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16125</xdr:rowOff>
    </xdr:from>
    <xdr:to>
      <xdr:col>107</xdr:col>
      <xdr:colOff>101600</xdr:colOff>
      <xdr:row>78</xdr:row>
      <xdr:rowOff>117725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108852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23580</xdr:rowOff>
    </xdr:from>
    <xdr:to>
      <xdr:col>102</xdr:col>
      <xdr:colOff>165100</xdr:colOff>
      <xdr:row>78</xdr:row>
      <xdr:rowOff>125180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116307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8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38635</xdr:rowOff>
    </xdr:from>
    <xdr:to>
      <xdr:col>98</xdr:col>
      <xdr:colOff>38100</xdr:colOff>
      <xdr:row>78</xdr:row>
      <xdr:rowOff>140235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131362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5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歳出決算総額から見た住民一人当たりのコストは、昨年から</a:t>
          </a:r>
          <a:r>
            <a:rPr kumimoji="1" lang="en-US" altLang="ja-JP" sz="1000">
              <a:solidFill>
                <a:schemeClr val="dk1"/>
              </a:solidFill>
              <a:effectLst/>
              <a:latin typeface="+mn-lt"/>
              <a:ea typeface="+mn-ea"/>
              <a:cs typeface="+mn-cs"/>
            </a:rPr>
            <a:t>130,231</a:t>
          </a:r>
          <a:r>
            <a:rPr kumimoji="1" lang="ja-JP" altLang="ja-JP" sz="1000">
              <a:solidFill>
                <a:schemeClr val="dk1"/>
              </a:solidFill>
              <a:effectLst/>
              <a:latin typeface="+mn-lt"/>
              <a:ea typeface="+mn-ea"/>
              <a:cs typeface="+mn-cs"/>
            </a:rPr>
            <a:t>円増加し、</a:t>
          </a:r>
          <a:r>
            <a:rPr kumimoji="1" lang="en-US" altLang="ja-JP" sz="1000">
              <a:solidFill>
                <a:schemeClr val="dk1"/>
              </a:solidFill>
              <a:effectLst/>
              <a:latin typeface="+mn-lt"/>
              <a:ea typeface="+mn-ea"/>
              <a:cs typeface="+mn-cs"/>
            </a:rPr>
            <a:t>1,028,467</a:t>
          </a:r>
          <a:r>
            <a:rPr kumimoji="1" lang="ja-JP" altLang="ja-JP" sz="1000">
              <a:solidFill>
                <a:schemeClr val="dk1"/>
              </a:solidFill>
              <a:effectLst/>
              <a:latin typeface="+mn-lt"/>
              <a:ea typeface="+mn-ea"/>
              <a:cs typeface="+mn-cs"/>
            </a:rPr>
            <a:t>円となった。</a:t>
          </a:r>
          <a:endParaRPr lang="ja-JP" altLang="ja-JP" sz="1100">
            <a:effectLst/>
          </a:endParaRPr>
        </a:p>
        <a:p>
          <a:r>
            <a:rPr kumimoji="1" lang="ja-JP" altLang="ja-JP" sz="1000">
              <a:solidFill>
                <a:schemeClr val="dk1"/>
              </a:solidFill>
              <a:effectLst/>
              <a:latin typeface="+mn-lt"/>
              <a:ea typeface="+mn-ea"/>
              <a:cs typeface="+mn-cs"/>
            </a:rPr>
            <a:t>性質別歳出の各経費は、前年度からの扶助費に加え、新たに令和２年７月豪雨災害により災害復旧事業費が増加し、類似団体平均を上回った。</a:t>
          </a:r>
          <a:endParaRPr lang="ja-JP" altLang="ja-JP" sz="1100">
            <a:effectLst/>
          </a:endParaRPr>
        </a:p>
        <a:p>
          <a:r>
            <a:rPr kumimoji="1" lang="ja-JP" altLang="ja-JP" sz="1000">
              <a:solidFill>
                <a:schemeClr val="dk1"/>
              </a:solidFill>
              <a:effectLst/>
              <a:latin typeface="+mn-lt"/>
              <a:ea typeface="+mn-ea"/>
              <a:cs typeface="+mn-cs"/>
            </a:rPr>
            <a:t>主な構成項目である人件費は、住民一人当たりのコストが</a:t>
          </a:r>
          <a:r>
            <a:rPr kumimoji="1" lang="en-US" altLang="ja-JP" sz="1000">
              <a:solidFill>
                <a:schemeClr val="dk1"/>
              </a:solidFill>
              <a:effectLst/>
              <a:latin typeface="+mn-lt"/>
              <a:ea typeface="+mn-ea"/>
              <a:cs typeface="+mn-cs"/>
            </a:rPr>
            <a:t>156,639</a:t>
          </a:r>
          <a:r>
            <a:rPr kumimoji="1" lang="ja-JP" altLang="ja-JP" sz="1000">
              <a:solidFill>
                <a:schemeClr val="dk1"/>
              </a:solidFill>
              <a:effectLst/>
              <a:latin typeface="+mn-lt"/>
              <a:ea typeface="+mn-ea"/>
              <a:cs typeface="+mn-cs"/>
            </a:rPr>
            <a:t>円となり、平成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年から微増で推移しているが、類似団体平均と比較してもなお低い水準にある。</a:t>
          </a:r>
          <a:endParaRPr lang="ja-JP" altLang="ja-JP" sz="1100">
            <a:effectLst/>
          </a:endParaRPr>
        </a:p>
        <a:p>
          <a:r>
            <a:rPr kumimoji="1" lang="ja-JP" altLang="ja-JP" sz="1000">
              <a:solidFill>
                <a:schemeClr val="dk1"/>
              </a:solidFill>
              <a:effectLst/>
              <a:latin typeface="+mn-lt"/>
              <a:ea typeface="+mn-ea"/>
              <a:cs typeface="+mn-cs"/>
            </a:rPr>
            <a:t>扶助費は、住民一人当たりのコストが</a:t>
          </a:r>
          <a:r>
            <a:rPr kumimoji="1" lang="en-US" altLang="ja-JP" sz="1000">
              <a:solidFill>
                <a:schemeClr val="dk1"/>
              </a:solidFill>
              <a:effectLst/>
              <a:latin typeface="+mn-lt"/>
              <a:ea typeface="+mn-ea"/>
              <a:cs typeface="+mn-cs"/>
            </a:rPr>
            <a:t>121,074</a:t>
          </a:r>
          <a:r>
            <a:rPr kumimoji="1" lang="ja-JP" altLang="ja-JP" sz="1000">
              <a:solidFill>
                <a:schemeClr val="dk1"/>
              </a:solidFill>
              <a:effectLst/>
              <a:latin typeface="+mn-lt"/>
              <a:ea typeface="+mn-ea"/>
              <a:cs typeface="+mn-cs"/>
            </a:rPr>
            <a:t>円で前年度から</a:t>
          </a:r>
          <a:r>
            <a:rPr kumimoji="1" lang="en-US" altLang="ja-JP" sz="1000">
              <a:solidFill>
                <a:schemeClr val="dk1"/>
              </a:solidFill>
              <a:effectLst/>
              <a:latin typeface="+mn-lt"/>
              <a:ea typeface="+mn-ea"/>
              <a:cs typeface="+mn-cs"/>
            </a:rPr>
            <a:t>33,072</a:t>
          </a:r>
          <a:r>
            <a:rPr kumimoji="1" lang="ja-JP" altLang="ja-JP" sz="1000">
              <a:solidFill>
                <a:schemeClr val="dk1"/>
              </a:solidFill>
              <a:effectLst/>
              <a:latin typeface="+mn-lt"/>
              <a:ea typeface="+mn-ea"/>
              <a:cs typeface="+mn-cs"/>
            </a:rPr>
            <a:t>円増加しており、類似団体平均を大きく上回っている。主な要因は、障害福祉サービス費や保育所運営費の負担が大きなウエイトを占める</a:t>
          </a:r>
          <a:r>
            <a:rPr kumimoji="1" lang="ja-JP" altLang="en-US" sz="1000">
              <a:solidFill>
                <a:schemeClr val="dk1"/>
              </a:solidFill>
              <a:effectLst/>
              <a:latin typeface="+mn-lt"/>
              <a:ea typeface="+mn-ea"/>
              <a:cs typeface="+mn-cs"/>
            </a:rPr>
            <a:t>ことに加え非課税世帯等臨時特別給付金等の事業費の増によるもの</a:t>
          </a:r>
          <a:r>
            <a:rPr kumimoji="1" lang="ja-JP" altLang="ja-JP" sz="1000">
              <a:solidFill>
                <a:schemeClr val="dk1"/>
              </a:solidFill>
              <a:effectLst/>
              <a:latin typeface="+mn-lt"/>
              <a:ea typeface="+mn-ea"/>
              <a:cs typeface="+mn-cs"/>
            </a:rPr>
            <a:t>である。</a:t>
          </a:r>
          <a:endParaRPr lang="ja-JP" altLang="ja-JP" sz="1100">
            <a:effectLst/>
          </a:endParaRPr>
        </a:p>
        <a:p>
          <a:r>
            <a:rPr kumimoji="1" lang="ja-JP" altLang="ja-JP" sz="1000">
              <a:solidFill>
                <a:schemeClr val="dk1"/>
              </a:solidFill>
              <a:effectLst/>
              <a:latin typeface="+mn-lt"/>
              <a:ea typeface="+mn-ea"/>
              <a:cs typeface="+mn-cs"/>
            </a:rPr>
            <a:t>普通建設事業費は、住民一人当たりコストが</a:t>
          </a:r>
          <a:r>
            <a:rPr kumimoji="1" lang="en-US" altLang="ja-JP" sz="1000">
              <a:solidFill>
                <a:schemeClr val="dk1"/>
              </a:solidFill>
              <a:effectLst/>
              <a:latin typeface="+mn-lt"/>
              <a:ea typeface="+mn-ea"/>
              <a:cs typeface="+mn-cs"/>
            </a:rPr>
            <a:t>144,276</a:t>
          </a:r>
          <a:r>
            <a:rPr kumimoji="1" lang="ja-JP" altLang="ja-JP" sz="1000">
              <a:solidFill>
                <a:schemeClr val="dk1"/>
              </a:solidFill>
              <a:effectLst/>
              <a:latin typeface="+mn-lt"/>
              <a:ea typeface="+mn-ea"/>
              <a:cs typeface="+mn-cs"/>
            </a:rPr>
            <a:t>円で前年度から</a:t>
          </a:r>
          <a:r>
            <a:rPr kumimoji="1" lang="en-US" altLang="ja-JP" sz="1000">
              <a:solidFill>
                <a:schemeClr val="dk1"/>
              </a:solidFill>
              <a:effectLst/>
              <a:latin typeface="+mn-lt"/>
              <a:ea typeface="+mn-ea"/>
              <a:cs typeface="+mn-cs"/>
            </a:rPr>
            <a:t>41,040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している。要因は、令和２年７月豪雨災害事業</a:t>
          </a:r>
          <a:r>
            <a:rPr kumimoji="1" lang="ja-JP" altLang="en-US" sz="1000">
              <a:solidFill>
                <a:schemeClr val="dk1"/>
              </a:solidFill>
              <a:effectLst/>
              <a:latin typeface="+mn-lt"/>
              <a:ea typeface="+mn-ea"/>
              <a:cs typeface="+mn-cs"/>
            </a:rPr>
            <a:t>で先送りしていた福浦漁港合串福浦線舗装補修工事や定住促進住宅建設工事等の</a:t>
          </a:r>
          <a:r>
            <a:rPr kumimoji="1" lang="ja-JP" altLang="ja-JP" sz="1000">
              <a:solidFill>
                <a:schemeClr val="dk1"/>
              </a:solidFill>
              <a:effectLst/>
              <a:latin typeface="+mn-lt"/>
              <a:ea typeface="+mn-ea"/>
              <a:cs typeface="+mn-cs"/>
            </a:rPr>
            <a:t>事業費の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によるものである。</a:t>
          </a:r>
          <a:endParaRPr lang="ja-JP" altLang="ja-JP" sz="1100">
            <a:effectLst/>
          </a:endParaRPr>
        </a:p>
        <a:p>
          <a:r>
            <a:rPr kumimoji="1" lang="ja-JP" altLang="ja-JP" sz="1000">
              <a:solidFill>
                <a:schemeClr val="dk1"/>
              </a:solidFill>
              <a:effectLst/>
              <a:latin typeface="+mn-lt"/>
              <a:ea typeface="+mn-ea"/>
              <a:cs typeface="+mn-cs"/>
            </a:rPr>
            <a:t>積立金は、住民一人当たりコストが</a:t>
          </a:r>
          <a:r>
            <a:rPr kumimoji="1" lang="en-US" altLang="ja-JP" sz="1000">
              <a:solidFill>
                <a:schemeClr val="dk1"/>
              </a:solidFill>
              <a:effectLst/>
              <a:latin typeface="+mn-lt"/>
              <a:ea typeface="+mn-ea"/>
              <a:cs typeface="+mn-cs"/>
            </a:rPr>
            <a:t>74,477</a:t>
          </a:r>
          <a:r>
            <a:rPr kumimoji="1" lang="ja-JP" altLang="ja-JP" sz="1000">
              <a:solidFill>
                <a:schemeClr val="dk1"/>
              </a:solidFill>
              <a:effectLst/>
              <a:latin typeface="+mn-lt"/>
              <a:ea typeface="+mn-ea"/>
              <a:cs typeface="+mn-cs"/>
            </a:rPr>
            <a:t>円で、前年度から</a:t>
          </a:r>
          <a:r>
            <a:rPr kumimoji="1" lang="en-US" altLang="ja-JP" sz="1000">
              <a:solidFill>
                <a:schemeClr val="dk1"/>
              </a:solidFill>
              <a:effectLst/>
              <a:latin typeface="+mn-lt"/>
              <a:ea typeface="+mn-ea"/>
              <a:cs typeface="+mn-cs"/>
            </a:rPr>
            <a:t>67,077</a:t>
          </a:r>
          <a:r>
            <a:rPr kumimoji="1" lang="ja-JP" altLang="ja-JP" sz="1000">
              <a:solidFill>
                <a:schemeClr val="dk1"/>
              </a:solidFill>
              <a:effectLst/>
              <a:latin typeface="+mn-lt"/>
              <a:ea typeface="+mn-ea"/>
              <a:cs typeface="+mn-cs"/>
            </a:rPr>
            <a:t>円増加している。類似団体平均と比較しても大きく下回っており、これは大きな基金積立を行わなかったためである。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45223</xdr:rowOff>
    </xdr:from>
    <xdr:to>
      <xdr:col>24</xdr:col>
      <xdr:colOff>63500</xdr:colOff>
      <xdr:row>38</xdr:row>
      <xdr:rowOff>65078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0323"/>
          <a:ext cx="8382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61551</xdr:rowOff>
    </xdr:from>
    <xdr:to>
      <xdr:col>19</xdr:col>
      <xdr:colOff>177800</xdr:colOff>
      <xdr:row>38</xdr:row>
      <xdr:rowOff>65078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7665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69720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61551</xdr:rowOff>
    </xdr:from>
    <xdr:to>
      <xdr:col>15</xdr:col>
      <xdr:colOff>50800</xdr:colOff>
      <xdr:row>38</xdr:row>
      <xdr:rowOff>64442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6651"/>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60298</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59886</xdr:rowOff>
    </xdr:from>
    <xdr:to>
      <xdr:col>10</xdr:col>
      <xdr:colOff>114300</xdr:colOff>
      <xdr:row>38</xdr:row>
      <xdr:rowOff>64442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74986"/>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71892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165873</xdr:rowOff>
    </xdr:from>
    <xdr:to>
      <xdr:col>24</xdr:col>
      <xdr:colOff>114300</xdr:colOff>
      <xdr:row>38</xdr:row>
      <xdr:rowOff>96023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80800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14278</xdr:rowOff>
    </xdr:from>
    <xdr:to>
      <xdr:col>20</xdr:col>
      <xdr:colOff>38100</xdr:colOff>
      <xdr:row>38</xdr:row>
      <xdr:rowOff>115878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107005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10751</xdr:rowOff>
    </xdr:from>
    <xdr:to>
      <xdr:col>15</xdr:col>
      <xdr:colOff>101600</xdr:colOff>
      <xdr:row>38</xdr:row>
      <xdr:rowOff>112351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103478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13642</xdr:rowOff>
    </xdr:from>
    <xdr:to>
      <xdr:col>10</xdr:col>
      <xdr:colOff>165100</xdr:colOff>
      <xdr:row>38</xdr:row>
      <xdr:rowOff>115242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106369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9086</xdr:rowOff>
    </xdr:from>
    <xdr:to>
      <xdr:col>6</xdr:col>
      <xdr:colOff>38100</xdr:colOff>
      <xdr:row>38</xdr:row>
      <xdr:rowOff>110686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101813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27079</xdr:rowOff>
    </xdr:from>
    <xdr:to>
      <xdr:col>24</xdr:col>
      <xdr:colOff>63500</xdr:colOff>
      <xdr:row>58</xdr:row>
      <xdr:rowOff>27325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71179"/>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27079</xdr:rowOff>
    </xdr:from>
    <xdr:to>
      <xdr:col>19</xdr:col>
      <xdr:colOff>177800</xdr:colOff>
      <xdr:row>58</xdr:row>
      <xdr:rowOff>80419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71179"/>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74418</xdr:rowOff>
    </xdr:from>
    <xdr:to>
      <xdr:col>15</xdr:col>
      <xdr:colOff>50800</xdr:colOff>
      <xdr:row>58</xdr:row>
      <xdr:rowOff>80419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18518"/>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74418</xdr:rowOff>
    </xdr:from>
    <xdr:to>
      <xdr:col>10</xdr:col>
      <xdr:colOff>114300</xdr:colOff>
      <xdr:row>58</xdr:row>
      <xdr:rowOff>89707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18518"/>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147975</xdr:rowOff>
    </xdr:from>
    <xdr:to>
      <xdr:col>24</xdr:col>
      <xdr:colOff>114300</xdr:colOff>
      <xdr:row>58</xdr:row>
      <xdr:rowOff>78125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62902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147729</xdr:rowOff>
    </xdr:from>
    <xdr:to>
      <xdr:col>20</xdr:col>
      <xdr:colOff>38100</xdr:colOff>
      <xdr:row>58</xdr:row>
      <xdr:rowOff>77879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69006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1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29619</xdr:rowOff>
    </xdr:from>
    <xdr:to>
      <xdr:col>15</xdr:col>
      <xdr:colOff>101600</xdr:colOff>
      <xdr:row>58</xdr:row>
      <xdr:rowOff>131219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122346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23618</xdr:rowOff>
    </xdr:from>
    <xdr:to>
      <xdr:col>10</xdr:col>
      <xdr:colOff>165100</xdr:colOff>
      <xdr:row>58</xdr:row>
      <xdr:rowOff>125218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116345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6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38907</xdr:rowOff>
    </xdr:from>
    <xdr:to>
      <xdr:col>6</xdr:col>
      <xdr:colOff>38100</xdr:colOff>
      <xdr:row>58</xdr:row>
      <xdr:rowOff>140507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131634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27657</xdr:rowOff>
    </xdr:from>
    <xdr:to>
      <xdr:col>24</xdr:col>
      <xdr:colOff>63500</xdr:colOff>
      <xdr:row>77</xdr:row>
      <xdr:rowOff>99887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29307"/>
          <a:ext cx="838200" cy="7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99887</xdr:rowOff>
    </xdr:from>
    <xdr:to>
      <xdr:col>19</xdr:col>
      <xdr:colOff>177800</xdr:colOff>
      <xdr:row>78</xdr:row>
      <xdr:rowOff>8141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01537"/>
          <a:ext cx="889000" cy="7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104715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7246</xdr:rowOff>
    </xdr:from>
    <xdr:to>
      <xdr:col>15</xdr:col>
      <xdr:colOff>50800</xdr:colOff>
      <xdr:row>78</xdr:row>
      <xdr:rowOff>8141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80346"/>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7246</xdr:rowOff>
    </xdr:from>
    <xdr:to>
      <xdr:col>10</xdr:col>
      <xdr:colOff>114300</xdr:colOff>
      <xdr:row>78</xdr:row>
      <xdr:rowOff>34505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80346"/>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148307</xdr:rowOff>
    </xdr:from>
    <xdr:to>
      <xdr:col>24</xdr:col>
      <xdr:colOff>114300</xdr:colOff>
      <xdr:row>77</xdr:row>
      <xdr:rowOff>78457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126734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49087</xdr:rowOff>
    </xdr:from>
    <xdr:to>
      <xdr:col>20</xdr:col>
      <xdr:colOff>38100</xdr:colOff>
      <xdr:row>77</xdr:row>
      <xdr:rowOff>150687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141814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4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128791</xdr:rowOff>
    </xdr:from>
    <xdr:to>
      <xdr:col>15</xdr:col>
      <xdr:colOff>101600</xdr:colOff>
      <xdr:row>78</xdr:row>
      <xdr:rowOff>58941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50068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2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127896</xdr:rowOff>
    </xdr:from>
    <xdr:to>
      <xdr:col>10</xdr:col>
      <xdr:colOff>165100</xdr:colOff>
      <xdr:row>78</xdr:row>
      <xdr:rowOff>58046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49173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155155</xdr:rowOff>
    </xdr:from>
    <xdr:to>
      <xdr:col>6</xdr:col>
      <xdr:colOff>38100</xdr:colOff>
      <xdr:row>78</xdr:row>
      <xdr:rowOff>85305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76432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168647</xdr:rowOff>
    </xdr:from>
    <xdr:to>
      <xdr:col>24</xdr:col>
      <xdr:colOff>63500</xdr:colOff>
      <xdr:row>99</xdr:row>
      <xdr:rowOff>14043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70747"/>
          <a:ext cx="8382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11224</xdr:rowOff>
    </xdr:from>
    <xdr:to>
      <xdr:col>19</xdr:col>
      <xdr:colOff>177800</xdr:colOff>
      <xdr:row>99</xdr:row>
      <xdr:rowOff>14043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84774"/>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11224</xdr:rowOff>
    </xdr:from>
    <xdr:to>
      <xdr:col>15</xdr:col>
      <xdr:colOff>50800</xdr:colOff>
      <xdr:row>99</xdr:row>
      <xdr:rowOff>19934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4774"/>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19934</xdr:rowOff>
    </xdr:from>
    <xdr:to>
      <xdr:col>10</xdr:col>
      <xdr:colOff>114300</xdr:colOff>
      <xdr:row>99</xdr:row>
      <xdr:rowOff>20114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3484"/>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29284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117847</xdr:rowOff>
    </xdr:from>
    <xdr:to>
      <xdr:col>24</xdr:col>
      <xdr:colOff>114300</xdr:colOff>
      <xdr:row>99</xdr:row>
      <xdr:rowOff>47997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32774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134693</xdr:rowOff>
    </xdr:from>
    <xdr:to>
      <xdr:col>20</xdr:col>
      <xdr:colOff>38100</xdr:colOff>
      <xdr:row>99</xdr:row>
      <xdr:rowOff>64843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3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55970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131874</xdr:rowOff>
    </xdr:from>
    <xdr:to>
      <xdr:col>15</xdr:col>
      <xdr:colOff>101600</xdr:colOff>
      <xdr:row>99</xdr:row>
      <xdr:rowOff>62024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53151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140584</xdr:rowOff>
    </xdr:from>
    <xdr:to>
      <xdr:col>10</xdr:col>
      <xdr:colOff>165100</xdr:colOff>
      <xdr:row>99</xdr:row>
      <xdr:rowOff>70734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61861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140764</xdr:rowOff>
    </xdr:from>
    <xdr:to>
      <xdr:col>6</xdr:col>
      <xdr:colOff>38100</xdr:colOff>
      <xdr:row>99</xdr:row>
      <xdr:rowOff>70914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62041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100492</xdr:rowOff>
    </xdr:from>
    <xdr:to>
      <xdr:col>55</xdr:col>
      <xdr:colOff>0</xdr:colOff>
      <xdr:row>58</xdr:row>
      <xdr:rowOff>117960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4592"/>
          <a:ext cx="8382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102413</xdr:rowOff>
    </xdr:from>
    <xdr:to>
      <xdr:col>50</xdr:col>
      <xdr:colOff>114300</xdr:colOff>
      <xdr:row>58</xdr:row>
      <xdr:rowOff>117960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6513"/>
          <a:ext cx="889000" cy="1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102413</xdr:rowOff>
    </xdr:from>
    <xdr:to>
      <xdr:col>45</xdr:col>
      <xdr:colOff>177800</xdr:colOff>
      <xdr:row>58</xdr:row>
      <xdr:rowOff>127195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6513"/>
          <a:ext cx="889000" cy="2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100779</xdr:rowOff>
    </xdr:from>
    <xdr:to>
      <xdr:col>41</xdr:col>
      <xdr:colOff>50800</xdr:colOff>
      <xdr:row>58</xdr:row>
      <xdr:rowOff>127195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4879"/>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49692</xdr:rowOff>
    </xdr:from>
    <xdr:to>
      <xdr:col>55</xdr:col>
      <xdr:colOff>50800</xdr:colOff>
      <xdr:row>58</xdr:row>
      <xdr:rowOff>151292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136069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67160</xdr:rowOff>
    </xdr:from>
    <xdr:to>
      <xdr:col>50</xdr:col>
      <xdr:colOff>165100</xdr:colOff>
      <xdr:row>58</xdr:row>
      <xdr:rowOff>168760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159887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51613</xdr:rowOff>
    </xdr:from>
    <xdr:to>
      <xdr:col>46</xdr:col>
      <xdr:colOff>38100</xdr:colOff>
      <xdr:row>58</xdr:row>
      <xdr:rowOff>153213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144340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76395</xdr:rowOff>
    </xdr:from>
    <xdr:to>
      <xdr:col>41</xdr:col>
      <xdr:colOff>101600</xdr:colOff>
      <xdr:row>59</xdr:row>
      <xdr:rowOff>6545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169122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49979</xdr:rowOff>
    </xdr:from>
    <xdr:to>
      <xdr:col>36</xdr:col>
      <xdr:colOff>165100</xdr:colOff>
      <xdr:row>58</xdr:row>
      <xdr:rowOff>151579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142706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4758</xdr:rowOff>
    </xdr:from>
    <xdr:to>
      <xdr:col>55</xdr:col>
      <xdr:colOff>0</xdr:colOff>
      <xdr:row>79</xdr:row>
      <xdr:rowOff>9841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49308"/>
          <a:ext cx="8382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3789</xdr:rowOff>
    </xdr:from>
    <xdr:to>
      <xdr:col>50</xdr:col>
      <xdr:colOff>114300</xdr:colOff>
      <xdr:row>79</xdr:row>
      <xdr:rowOff>4758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48339"/>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30481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3789</xdr:rowOff>
    </xdr:from>
    <xdr:to>
      <xdr:col>45</xdr:col>
      <xdr:colOff>177800</xdr:colOff>
      <xdr:row>79</xdr:row>
      <xdr:rowOff>32009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48339"/>
          <a:ext cx="889000" cy="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54131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1095</xdr:rowOff>
    </xdr:from>
    <xdr:to>
      <xdr:col>41</xdr:col>
      <xdr:colOff>50800</xdr:colOff>
      <xdr:row>79</xdr:row>
      <xdr:rowOff>32009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45645"/>
          <a:ext cx="889000" cy="3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49894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37465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130491</xdr:rowOff>
    </xdr:from>
    <xdr:to>
      <xdr:col>55</xdr:col>
      <xdr:colOff>50800</xdr:colOff>
      <xdr:row>79</xdr:row>
      <xdr:rowOff>60641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45418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125408</xdr:rowOff>
    </xdr:from>
    <xdr:to>
      <xdr:col>50</xdr:col>
      <xdr:colOff>165100</xdr:colOff>
      <xdr:row>79</xdr:row>
      <xdr:rowOff>55558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46685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124439</xdr:rowOff>
    </xdr:from>
    <xdr:to>
      <xdr:col>46</xdr:col>
      <xdr:colOff>38100</xdr:colOff>
      <xdr:row>79</xdr:row>
      <xdr:rowOff>54589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45716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152659</xdr:rowOff>
    </xdr:from>
    <xdr:to>
      <xdr:col>41</xdr:col>
      <xdr:colOff>101600</xdr:colOff>
      <xdr:row>79</xdr:row>
      <xdr:rowOff>82809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73936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1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121745</xdr:rowOff>
    </xdr:from>
    <xdr:to>
      <xdr:col>36</xdr:col>
      <xdr:colOff>165100</xdr:colOff>
      <xdr:row>79</xdr:row>
      <xdr:rowOff>51895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43022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150372</xdr:rowOff>
    </xdr:from>
    <xdr:to>
      <xdr:col>55</xdr:col>
      <xdr:colOff>0</xdr:colOff>
      <xdr:row>97</xdr:row>
      <xdr:rowOff>166162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81022"/>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163985</xdr:rowOff>
    </xdr:from>
    <xdr:to>
      <xdr:col>50</xdr:col>
      <xdr:colOff>114300</xdr:colOff>
      <xdr:row>97</xdr:row>
      <xdr:rowOff>166162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94635"/>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12755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159936</xdr:rowOff>
    </xdr:from>
    <xdr:to>
      <xdr:col>45</xdr:col>
      <xdr:colOff>177800</xdr:colOff>
      <xdr:row>97</xdr:row>
      <xdr:rowOff>163985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9058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23661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159936</xdr:rowOff>
    </xdr:from>
    <xdr:to>
      <xdr:col>41</xdr:col>
      <xdr:colOff>50800</xdr:colOff>
      <xdr:row>97</xdr:row>
      <xdr:rowOff>164455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90586"/>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99572</xdr:rowOff>
    </xdr:from>
    <xdr:to>
      <xdr:col>55</xdr:col>
      <xdr:colOff>50800</xdr:colOff>
      <xdr:row>98</xdr:row>
      <xdr:rowOff>29722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115362</xdr:rowOff>
    </xdr:from>
    <xdr:to>
      <xdr:col>50</xdr:col>
      <xdr:colOff>165100</xdr:colOff>
      <xdr:row>98</xdr:row>
      <xdr:rowOff>45512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113185</xdr:rowOff>
    </xdr:from>
    <xdr:to>
      <xdr:col>46</xdr:col>
      <xdr:colOff>38100</xdr:colOff>
      <xdr:row>98</xdr:row>
      <xdr:rowOff>43335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34462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109136</xdr:rowOff>
    </xdr:from>
    <xdr:to>
      <xdr:col>41</xdr:col>
      <xdr:colOff>101600</xdr:colOff>
      <xdr:row>98</xdr:row>
      <xdr:rowOff>39286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113655</xdr:rowOff>
    </xdr:from>
    <xdr:to>
      <xdr:col>36</xdr:col>
      <xdr:colOff>165100</xdr:colOff>
      <xdr:row>98</xdr:row>
      <xdr:rowOff>43805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34932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92574</xdr:rowOff>
    </xdr:from>
    <xdr:to>
      <xdr:col>85</xdr:col>
      <xdr:colOff>127000</xdr:colOff>
      <xdr:row>38</xdr:row>
      <xdr:rowOff>106458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07674"/>
          <a:ext cx="8382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90212</xdr:rowOff>
    </xdr:from>
    <xdr:to>
      <xdr:col>81</xdr:col>
      <xdr:colOff>50800</xdr:colOff>
      <xdr:row>38</xdr:row>
      <xdr:rowOff>92574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0531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85628</xdr:rowOff>
    </xdr:from>
    <xdr:to>
      <xdr:col>76</xdr:col>
      <xdr:colOff>114300</xdr:colOff>
      <xdr:row>38</xdr:row>
      <xdr:rowOff>90212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00728"/>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85628</xdr:rowOff>
    </xdr:from>
    <xdr:to>
      <xdr:col>71</xdr:col>
      <xdr:colOff>177800</xdr:colOff>
      <xdr:row>38</xdr:row>
      <xdr:rowOff>131832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00728"/>
          <a:ext cx="889000" cy="4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74649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55658</xdr:rowOff>
    </xdr:from>
    <xdr:to>
      <xdr:col>85</xdr:col>
      <xdr:colOff>177800</xdr:colOff>
      <xdr:row>38</xdr:row>
      <xdr:rowOff>157258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142035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41774</xdr:rowOff>
    </xdr:from>
    <xdr:to>
      <xdr:col>81</xdr:col>
      <xdr:colOff>101600</xdr:colOff>
      <xdr:row>38</xdr:row>
      <xdr:rowOff>143374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134501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4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39412</xdr:rowOff>
    </xdr:from>
    <xdr:to>
      <xdr:col>76</xdr:col>
      <xdr:colOff>165100</xdr:colOff>
      <xdr:row>38</xdr:row>
      <xdr:rowOff>141012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132139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34828</xdr:rowOff>
    </xdr:from>
    <xdr:to>
      <xdr:col>72</xdr:col>
      <xdr:colOff>38100</xdr:colOff>
      <xdr:row>38</xdr:row>
      <xdr:rowOff>136428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127555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81032</xdr:rowOff>
    </xdr:from>
    <xdr:to>
      <xdr:col>67</xdr:col>
      <xdr:colOff>101600</xdr:colOff>
      <xdr:row>39</xdr:row>
      <xdr:rowOff>11182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2309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148751</xdr:rowOff>
    </xdr:from>
    <xdr:to>
      <xdr:col>85</xdr:col>
      <xdr:colOff>127000</xdr:colOff>
      <xdr:row>57</xdr:row>
      <xdr:rowOff>162075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21401"/>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148751</xdr:rowOff>
    </xdr:from>
    <xdr:to>
      <xdr:col>81</xdr:col>
      <xdr:colOff>50800</xdr:colOff>
      <xdr:row>57</xdr:row>
      <xdr:rowOff>152954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21401"/>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152954</xdr:rowOff>
    </xdr:from>
    <xdr:to>
      <xdr:col>76</xdr:col>
      <xdr:colOff>114300</xdr:colOff>
      <xdr:row>58</xdr:row>
      <xdr:rowOff>10420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25604"/>
          <a:ext cx="889000" cy="2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10420</xdr:rowOff>
    </xdr:from>
    <xdr:to>
      <xdr:col>71</xdr:col>
      <xdr:colOff>177800</xdr:colOff>
      <xdr:row>58</xdr:row>
      <xdr:rowOff>35892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54520"/>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111275</xdr:rowOff>
    </xdr:from>
    <xdr:to>
      <xdr:col>85</xdr:col>
      <xdr:colOff>177800</xdr:colOff>
      <xdr:row>58</xdr:row>
      <xdr:rowOff>41425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26202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9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97951</xdr:rowOff>
    </xdr:from>
    <xdr:to>
      <xdr:col>81</xdr:col>
      <xdr:colOff>101600</xdr:colOff>
      <xdr:row>58</xdr:row>
      <xdr:rowOff>28101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19228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102154</xdr:rowOff>
    </xdr:from>
    <xdr:to>
      <xdr:col>76</xdr:col>
      <xdr:colOff>165100</xdr:colOff>
      <xdr:row>58</xdr:row>
      <xdr:rowOff>32304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23431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131070</xdr:rowOff>
    </xdr:from>
    <xdr:to>
      <xdr:col>72</xdr:col>
      <xdr:colOff>38100</xdr:colOff>
      <xdr:row>58</xdr:row>
      <xdr:rowOff>61220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52347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156542</xdr:rowOff>
    </xdr:from>
    <xdr:to>
      <xdr:col>67</xdr:col>
      <xdr:colOff>101600</xdr:colOff>
      <xdr:row>58</xdr:row>
      <xdr:rowOff>86692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2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77819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131575</xdr:rowOff>
    </xdr:from>
    <xdr:to>
      <xdr:col>85</xdr:col>
      <xdr:colOff>127000</xdr:colOff>
      <xdr:row>77</xdr:row>
      <xdr:rowOff>107031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161775"/>
          <a:ext cx="838200" cy="14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107031</xdr:rowOff>
    </xdr:from>
    <xdr:to>
      <xdr:col>81</xdr:col>
      <xdr:colOff>50800</xdr:colOff>
      <xdr:row>78</xdr:row>
      <xdr:rowOff>136737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08681"/>
          <a:ext cx="889000" cy="2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131488</xdr:rowOff>
    </xdr:from>
    <xdr:to>
      <xdr:col>76</xdr:col>
      <xdr:colOff>114300</xdr:colOff>
      <xdr:row>78</xdr:row>
      <xdr:rowOff>136737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4588"/>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131488</xdr:rowOff>
    </xdr:from>
    <xdr:to>
      <xdr:col>71</xdr:col>
      <xdr:colOff>177800</xdr:colOff>
      <xdr:row>78</xdr:row>
      <xdr:rowOff>135691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4588"/>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80775</xdr:rowOff>
    </xdr:from>
    <xdr:to>
      <xdr:col>85</xdr:col>
      <xdr:colOff>177800</xdr:colOff>
      <xdr:row>77</xdr:row>
      <xdr:rowOff>10925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103653</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96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56231</xdr:rowOff>
    </xdr:from>
    <xdr:to>
      <xdr:col>81</xdr:col>
      <xdr:colOff>101600</xdr:colOff>
      <xdr:row>77</xdr:row>
      <xdr:rowOff>157831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2908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85937</xdr:rowOff>
    </xdr:from>
    <xdr:to>
      <xdr:col>76</xdr:col>
      <xdr:colOff>165100</xdr:colOff>
      <xdr:row>79</xdr:row>
      <xdr:rowOff>16087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7214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80688</xdr:rowOff>
    </xdr:from>
    <xdr:to>
      <xdr:col>72</xdr:col>
      <xdr:colOff>38100</xdr:colOff>
      <xdr:row>79</xdr:row>
      <xdr:rowOff>10838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1965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84891</xdr:rowOff>
    </xdr:from>
    <xdr:to>
      <xdr:col>67</xdr:col>
      <xdr:colOff>101600</xdr:colOff>
      <xdr:row>79</xdr:row>
      <xdr:rowOff>15041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6168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95583</xdr:rowOff>
    </xdr:from>
    <xdr:to>
      <xdr:col>85</xdr:col>
      <xdr:colOff>127000</xdr:colOff>
      <xdr:row>98</xdr:row>
      <xdr:rowOff>113742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97683"/>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108291</xdr:rowOff>
    </xdr:from>
    <xdr:to>
      <xdr:col>81</xdr:col>
      <xdr:colOff>50800</xdr:colOff>
      <xdr:row>98</xdr:row>
      <xdr:rowOff>113742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910391"/>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108291</xdr:rowOff>
    </xdr:from>
    <xdr:to>
      <xdr:col>76</xdr:col>
      <xdr:colOff>114300</xdr:colOff>
      <xdr:row>98</xdr:row>
      <xdr:rowOff>112716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910391"/>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64476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5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112716</xdr:rowOff>
    </xdr:from>
    <xdr:to>
      <xdr:col>71</xdr:col>
      <xdr:colOff>177800</xdr:colOff>
      <xdr:row>98</xdr:row>
      <xdr:rowOff>114705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914816"/>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80202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5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81356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5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44783</xdr:rowOff>
    </xdr:from>
    <xdr:to>
      <xdr:col>85</xdr:col>
      <xdr:colOff>177800</xdr:colOff>
      <xdr:row>98</xdr:row>
      <xdr:rowOff>146383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131160</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62942</xdr:rowOff>
    </xdr:from>
    <xdr:to>
      <xdr:col>81</xdr:col>
      <xdr:colOff>101600</xdr:colOff>
      <xdr:row>98</xdr:row>
      <xdr:rowOff>164542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155669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5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57491</xdr:rowOff>
    </xdr:from>
    <xdr:to>
      <xdr:col>76</xdr:col>
      <xdr:colOff>165100</xdr:colOff>
      <xdr:row>98</xdr:row>
      <xdr:rowOff>159091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150218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5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61916</xdr:rowOff>
    </xdr:from>
    <xdr:to>
      <xdr:col>72</xdr:col>
      <xdr:colOff>38100</xdr:colOff>
      <xdr:row>98</xdr:row>
      <xdr:rowOff>163516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154643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63905</xdr:rowOff>
    </xdr:from>
    <xdr:to>
      <xdr:col>67</xdr:col>
      <xdr:colOff>101600</xdr:colOff>
      <xdr:row>98</xdr:row>
      <xdr:rowOff>165505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156632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5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目的別歳出の各経費は、前年度まで全費目で類似団体を下回っていたが、令和２年７月豪雨災害の事業増加により災害復旧費のみ類似団体を上回った。</a:t>
          </a:r>
          <a:endParaRPr lang="ja-JP" altLang="ja-JP" sz="1100">
            <a:effectLst/>
          </a:endParaRPr>
        </a:p>
        <a:p>
          <a:r>
            <a:rPr kumimoji="1" lang="ja-JP" altLang="ja-JP" sz="1000">
              <a:solidFill>
                <a:schemeClr val="dk1"/>
              </a:solidFill>
              <a:effectLst/>
              <a:latin typeface="+mn-lt"/>
              <a:ea typeface="+mn-ea"/>
              <a:cs typeface="+mn-cs"/>
            </a:rPr>
            <a:t>民生費は、住民一人当たりコストが</a:t>
          </a:r>
          <a:r>
            <a:rPr kumimoji="1" lang="en-US" altLang="ja-JP" sz="1000">
              <a:solidFill>
                <a:schemeClr val="dk1"/>
              </a:solidFill>
              <a:effectLst/>
              <a:latin typeface="+mn-lt"/>
              <a:ea typeface="+mn-ea"/>
              <a:cs typeface="+mn-cs"/>
            </a:rPr>
            <a:t>22,118</a:t>
          </a:r>
          <a:r>
            <a:rPr kumimoji="1" lang="ja-JP" altLang="ja-JP" sz="1000">
              <a:solidFill>
                <a:schemeClr val="dk1"/>
              </a:solidFill>
              <a:effectLst/>
              <a:latin typeface="+mn-lt"/>
              <a:ea typeface="+mn-ea"/>
              <a:cs typeface="+mn-cs"/>
            </a:rPr>
            <a:t>円増加している。これは、</a:t>
          </a:r>
          <a:r>
            <a:rPr kumimoji="1" lang="ja-JP" altLang="en-US" sz="1000">
              <a:solidFill>
                <a:schemeClr val="dk1"/>
              </a:solidFill>
              <a:effectLst/>
              <a:latin typeface="+mn-lt"/>
              <a:ea typeface="+mn-ea"/>
              <a:cs typeface="+mn-cs"/>
            </a:rPr>
            <a:t>非課税世帯等臨時特別給付金及び子育て世帯への臨時特別給付金</a:t>
          </a:r>
          <a:r>
            <a:rPr kumimoji="1" lang="ja-JP" altLang="ja-JP" sz="1000">
              <a:solidFill>
                <a:schemeClr val="dk1"/>
              </a:solidFill>
              <a:effectLst/>
              <a:latin typeface="+mn-lt"/>
              <a:ea typeface="+mn-ea"/>
              <a:cs typeface="+mn-cs"/>
            </a:rPr>
            <a:t>の増によるものである。</a:t>
          </a:r>
          <a:endParaRPr lang="ja-JP" altLang="ja-JP" sz="1100">
            <a:effectLst/>
          </a:endParaRPr>
        </a:p>
        <a:p>
          <a:r>
            <a:rPr kumimoji="1" lang="ja-JP" altLang="ja-JP" sz="1000">
              <a:solidFill>
                <a:schemeClr val="dk1"/>
              </a:solidFill>
              <a:effectLst/>
              <a:latin typeface="+mn-lt"/>
              <a:ea typeface="+mn-ea"/>
              <a:cs typeface="+mn-cs"/>
            </a:rPr>
            <a:t>農林水産業費は、住民一人当たりコストが</a:t>
          </a:r>
          <a:r>
            <a:rPr kumimoji="1" lang="en-US" altLang="ja-JP" sz="1000">
              <a:solidFill>
                <a:schemeClr val="dk1"/>
              </a:solidFill>
              <a:effectLst/>
              <a:latin typeface="+mn-lt"/>
              <a:ea typeface="+mn-ea"/>
              <a:cs typeface="+mn-cs"/>
            </a:rPr>
            <a:t>9,170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している。これは、</a:t>
          </a:r>
          <a:r>
            <a:rPr kumimoji="1" lang="ja-JP" altLang="en-US" sz="1000">
              <a:solidFill>
                <a:schemeClr val="dk1"/>
              </a:solidFill>
              <a:effectLst/>
              <a:latin typeface="+mn-lt"/>
              <a:ea typeface="+mn-ea"/>
              <a:cs typeface="+mn-cs"/>
            </a:rPr>
            <a:t>福浜漁港日添防波堤改良工事や福浦漁港合串福浦線舗装補修工事の増によるもので</a:t>
          </a:r>
          <a:r>
            <a:rPr kumimoji="1" lang="ja-JP" altLang="ja-JP" sz="1000">
              <a:solidFill>
                <a:schemeClr val="dk1"/>
              </a:solidFill>
              <a:effectLst/>
              <a:latin typeface="+mn-lt"/>
              <a:ea typeface="+mn-ea"/>
              <a:cs typeface="+mn-cs"/>
            </a:rPr>
            <a:t>ある。</a:t>
          </a:r>
          <a:endParaRPr lang="ja-JP" altLang="ja-JP" sz="1100">
            <a:effectLst/>
          </a:endParaRPr>
        </a:p>
        <a:p>
          <a:r>
            <a:rPr kumimoji="1" lang="ja-JP" altLang="ja-JP" sz="1000">
              <a:solidFill>
                <a:schemeClr val="dk1"/>
              </a:solidFill>
              <a:effectLst/>
              <a:latin typeface="+mn-lt"/>
              <a:ea typeface="+mn-ea"/>
              <a:cs typeface="+mn-cs"/>
            </a:rPr>
            <a:t>土木費は、住民一人当たりコストが</a:t>
          </a:r>
          <a:r>
            <a:rPr kumimoji="1" lang="en-US" altLang="ja-JP" sz="1000">
              <a:solidFill>
                <a:schemeClr val="dk1"/>
              </a:solidFill>
              <a:effectLst/>
              <a:latin typeface="+mn-lt"/>
              <a:ea typeface="+mn-ea"/>
              <a:cs typeface="+mn-cs"/>
            </a:rPr>
            <a:t>27,630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している。これは、</a:t>
          </a:r>
          <a:r>
            <a:rPr kumimoji="1" lang="ja-JP" altLang="en-US" sz="1000">
              <a:solidFill>
                <a:schemeClr val="dk1"/>
              </a:solidFill>
              <a:effectLst/>
              <a:latin typeface="+mn-lt"/>
              <a:ea typeface="+mn-ea"/>
              <a:cs typeface="+mn-cs"/>
            </a:rPr>
            <a:t>定住促進住宅建設工事</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によるものである。</a:t>
          </a:r>
          <a:endParaRPr lang="ja-JP" altLang="ja-JP" sz="1100">
            <a:effectLst/>
          </a:endParaRPr>
        </a:p>
        <a:p>
          <a:r>
            <a:rPr kumimoji="1" lang="ja-JP" altLang="ja-JP" sz="1000">
              <a:solidFill>
                <a:schemeClr val="dk1"/>
              </a:solidFill>
              <a:effectLst/>
              <a:latin typeface="+mn-lt"/>
              <a:ea typeface="+mn-ea"/>
              <a:cs typeface="+mn-cs"/>
            </a:rPr>
            <a:t>災害復旧費は、住民一人当たりコストが</a:t>
          </a:r>
          <a:r>
            <a:rPr kumimoji="1" lang="en-US" altLang="ja-JP" sz="1000">
              <a:solidFill>
                <a:schemeClr val="dk1"/>
              </a:solidFill>
              <a:effectLst/>
              <a:latin typeface="+mn-lt"/>
              <a:ea typeface="+mn-ea"/>
              <a:cs typeface="+mn-cs"/>
            </a:rPr>
            <a:t>64,263</a:t>
          </a:r>
          <a:r>
            <a:rPr kumimoji="1" lang="ja-JP" altLang="ja-JP" sz="1000">
              <a:solidFill>
                <a:schemeClr val="dk1"/>
              </a:solidFill>
              <a:effectLst/>
              <a:latin typeface="+mn-lt"/>
              <a:ea typeface="+mn-ea"/>
              <a:cs typeface="+mn-cs"/>
            </a:rPr>
            <a:t>円増加している。これは、令和２年７月豪雨災害により被害を受けた道路橋りょう、河川、農業施設等に係る復旧事業の増によるものである。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公債費は、</a:t>
          </a:r>
          <a:r>
            <a:rPr kumimoji="1" lang="ja-JP" altLang="ja-JP" sz="1000">
              <a:solidFill>
                <a:schemeClr val="dk1"/>
              </a:solidFill>
              <a:effectLst/>
              <a:latin typeface="+mn-lt"/>
              <a:ea typeface="+mn-ea"/>
              <a:cs typeface="+mn-cs"/>
            </a:rPr>
            <a:t>住民一人当たりコストが</a:t>
          </a:r>
          <a:r>
            <a:rPr kumimoji="1" lang="en-US" altLang="ja-JP" sz="1000">
              <a:solidFill>
                <a:schemeClr val="dk1"/>
              </a:solidFill>
              <a:effectLst/>
              <a:latin typeface="+mn-lt"/>
              <a:ea typeface="+mn-ea"/>
              <a:cs typeface="+mn-cs"/>
            </a:rPr>
            <a:t>9,532</a:t>
          </a:r>
          <a:r>
            <a:rPr kumimoji="1" lang="ja-JP" altLang="ja-JP" sz="1000">
              <a:solidFill>
                <a:schemeClr val="dk1"/>
              </a:solidFill>
              <a:effectLst/>
              <a:latin typeface="+mn-lt"/>
              <a:ea typeface="+mn-ea"/>
              <a:cs typeface="+mn-cs"/>
            </a:rPr>
            <a:t>円増加している。これは、令和２年７月豪雨災害等の新規起債発行</a:t>
          </a:r>
          <a:r>
            <a:rPr kumimoji="1" lang="ja-JP" altLang="en-US" sz="1000">
              <a:solidFill>
                <a:schemeClr val="dk1"/>
              </a:solidFill>
              <a:effectLst/>
              <a:latin typeface="+mn-lt"/>
              <a:ea typeface="+mn-ea"/>
              <a:cs typeface="+mn-cs"/>
            </a:rPr>
            <a:t>の増によるものである。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令和２年７月豪雨災害に係る災害復旧事業の工事費等の影響により歳出総額が増加し、実質収支額も</a:t>
          </a:r>
          <a:r>
            <a:rPr kumimoji="1" lang="en-US" altLang="ja-JP" sz="1100">
              <a:solidFill>
                <a:schemeClr val="dk1"/>
              </a:solidFill>
              <a:effectLst/>
              <a:latin typeface="+mn-lt"/>
              <a:ea typeface="+mn-ea"/>
              <a:cs typeface="+mn-cs"/>
            </a:rPr>
            <a:t>26,954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し、標準財政規模比も</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も、実質収支比率の調整と単年度収支の黒字化を基本として財政運営を図っていくものの、財政調整基金は緊急の災害対応や公共施設等の維持補修費の財源補填として取崩し、基金取り崩しの抑制にも努めていくため、実質単年度収支はマイナスで推移する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連結実質赤字比率については、全会計において黒字であり赤字比率はない。簡易水道事業においては今後は元利償還金の増加等が見込まれるため水道料金の改定を行い、健全な財政運営を行う必要がある。</a:t>
          </a:r>
          <a:endParaRPr lang="ja-JP" altLang="ja-JP" sz="1400">
            <a:effectLst/>
          </a:endParaRPr>
        </a:p>
        <a:p>
          <a:r>
            <a:rPr kumimoji="1" lang="ja-JP" altLang="ja-JP" sz="1100">
              <a:solidFill>
                <a:schemeClr val="dk1"/>
              </a:solidFill>
              <a:effectLst/>
              <a:latin typeface="+mn-lt"/>
              <a:ea typeface="+mn-ea"/>
              <a:cs typeface="+mn-cs"/>
            </a:rPr>
            <a:t>　また、一般会計においても実質収支比率同様に、今後は町税や各種交付金を含めた一般財源の確保が難しい状況であり、財政調整基金を始めとする各種基金の運用による財政運営が求められるため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4841_&#27941;&#22856;&#26408;&#30010;_2021&#20462;&#27491;&#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8">
          <cell r="B8" t="str">
            <v>恒久対策事業特別会計</v>
          </cell>
        </row>
        <row r="28">
          <cell r="B28" t="str">
            <v>国民健康保険事業特別会計</v>
          </cell>
        </row>
        <row r="29">
          <cell r="B29" t="str">
            <v>後期高齢者医療事業特別会計</v>
          </cell>
        </row>
        <row r="30">
          <cell r="B30" t="str">
            <v>介護保険事業特別会計</v>
          </cell>
        </row>
        <row r="31">
          <cell r="B31" t="str">
            <v>簡易水道事業特別会計</v>
          </cell>
        </row>
        <row r="32">
          <cell r="B32" t="str">
            <v>宅地造成事業特別会計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42450-C306-4329-81C3-8884F7DAD7E5}">
  <sheetPr>
    <pageSetUpPr fitToPage="1"/>
  </sheetPr>
  <dimension ref="A1:DO56"/>
  <sheetViews>
    <sheetView showGridLines="0" tabSelected="1" workbookViewId="0"/>
  </sheetViews>
  <sheetFormatPr defaultColWidth="0" defaultRowHeight="11.25" zeroHeight="1" x14ac:dyDescent="0.15"/>
  <cols>
    <col min="1" max="11" width="2.125" style="359" customWidth="1"/>
    <col min="12" max="12" width="2.25" style="359" customWidth="1"/>
    <col min="13" max="17" width="2.375" style="359" customWidth="1"/>
    <col min="18" max="119" width="2.125" style="359" customWidth="1"/>
    <col min="120" max="16384" width="0" style="359"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7"/>
      <c r="DK1" s="177"/>
      <c r="DL1" s="177"/>
      <c r="DM1" s="177"/>
      <c r="DN1" s="177"/>
      <c r="DO1" s="177"/>
    </row>
    <row r="2" spans="1:119" ht="24.75" thickBot="1" x14ac:dyDescent="0.2">
      <c r="B2" s="178" t="s">
        <v>80</v>
      </c>
      <c r="C2" s="178"/>
      <c r="D2" s="179"/>
    </row>
    <row r="3" spans="1:119" ht="18.75" customHeight="1" thickBot="1" x14ac:dyDescent="0.2">
      <c r="A3" s="177"/>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7"/>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4718534</v>
      </c>
      <c r="BO4" s="374"/>
      <c r="BP4" s="374"/>
      <c r="BQ4" s="374"/>
      <c r="BR4" s="374"/>
      <c r="BS4" s="374"/>
      <c r="BT4" s="374"/>
      <c r="BU4" s="375"/>
      <c r="BV4" s="373">
        <v>4302589</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4.7</v>
      </c>
      <c r="CU4" s="380"/>
      <c r="CV4" s="380"/>
      <c r="CW4" s="380"/>
      <c r="CX4" s="380"/>
      <c r="CY4" s="380"/>
      <c r="CZ4" s="380"/>
      <c r="DA4" s="381"/>
      <c r="DB4" s="379">
        <v>6.6</v>
      </c>
      <c r="DC4" s="380"/>
      <c r="DD4" s="380"/>
      <c r="DE4" s="380"/>
      <c r="DF4" s="380"/>
      <c r="DG4" s="380"/>
      <c r="DH4" s="380"/>
      <c r="DI4" s="381"/>
    </row>
    <row r="5" spans="1:119" ht="18.75" customHeight="1" x14ac:dyDescent="0.15">
      <c r="A5" s="177"/>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4533481</v>
      </c>
      <c r="BO5" s="411"/>
      <c r="BP5" s="411"/>
      <c r="BQ5" s="411"/>
      <c r="BR5" s="411"/>
      <c r="BS5" s="411"/>
      <c r="BT5" s="411"/>
      <c r="BU5" s="412"/>
      <c r="BV5" s="410">
        <v>4006133</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81.900000000000006</v>
      </c>
      <c r="CU5" s="408"/>
      <c r="CV5" s="408"/>
      <c r="CW5" s="408"/>
      <c r="CX5" s="408"/>
      <c r="CY5" s="408"/>
      <c r="CZ5" s="408"/>
      <c r="DA5" s="409"/>
      <c r="DB5" s="407">
        <v>87.2</v>
      </c>
      <c r="DC5" s="408"/>
      <c r="DD5" s="408"/>
      <c r="DE5" s="408"/>
      <c r="DF5" s="408"/>
      <c r="DG5" s="408"/>
      <c r="DH5" s="408"/>
      <c r="DI5" s="409"/>
    </row>
    <row r="6" spans="1:119" ht="18.75" customHeight="1" x14ac:dyDescent="0.15">
      <c r="A6" s="177"/>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185053</v>
      </c>
      <c r="BO6" s="411"/>
      <c r="BP6" s="411"/>
      <c r="BQ6" s="411"/>
      <c r="BR6" s="411"/>
      <c r="BS6" s="411"/>
      <c r="BT6" s="411"/>
      <c r="BU6" s="412"/>
      <c r="BV6" s="410">
        <v>296456</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84</v>
      </c>
      <c r="CU6" s="448"/>
      <c r="CV6" s="448"/>
      <c r="CW6" s="448"/>
      <c r="CX6" s="448"/>
      <c r="CY6" s="448"/>
      <c r="CZ6" s="448"/>
      <c r="DA6" s="449"/>
      <c r="DB6" s="447">
        <v>89.7</v>
      </c>
      <c r="DC6" s="448"/>
      <c r="DD6" s="448"/>
      <c r="DE6" s="448"/>
      <c r="DF6" s="448"/>
      <c r="DG6" s="448"/>
      <c r="DH6" s="448"/>
      <c r="DI6" s="449"/>
    </row>
    <row r="7" spans="1:119" ht="18.75" customHeight="1" x14ac:dyDescent="0.15">
      <c r="A7" s="177"/>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93</v>
      </c>
      <c r="AV7" s="443"/>
      <c r="AW7" s="443"/>
      <c r="AX7" s="443"/>
      <c r="AY7" s="444" t="s">
        <v>104</v>
      </c>
      <c r="AZ7" s="445"/>
      <c r="BA7" s="445"/>
      <c r="BB7" s="445"/>
      <c r="BC7" s="445"/>
      <c r="BD7" s="445"/>
      <c r="BE7" s="445"/>
      <c r="BF7" s="445"/>
      <c r="BG7" s="445"/>
      <c r="BH7" s="445"/>
      <c r="BI7" s="445"/>
      <c r="BJ7" s="445"/>
      <c r="BK7" s="445"/>
      <c r="BL7" s="445"/>
      <c r="BM7" s="446"/>
      <c r="BN7" s="410">
        <v>77994</v>
      </c>
      <c r="BO7" s="411"/>
      <c r="BP7" s="411"/>
      <c r="BQ7" s="411"/>
      <c r="BR7" s="411"/>
      <c r="BS7" s="411"/>
      <c r="BT7" s="411"/>
      <c r="BU7" s="412"/>
      <c r="BV7" s="410">
        <v>162443</v>
      </c>
      <c r="BW7" s="411"/>
      <c r="BX7" s="411"/>
      <c r="BY7" s="411"/>
      <c r="BZ7" s="411"/>
      <c r="CA7" s="411"/>
      <c r="CB7" s="411"/>
      <c r="CC7" s="412"/>
      <c r="CD7" s="413" t="s">
        <v>105</v>
      </c>
      <c r="CE7" s="414"/>
      <c r="CF7" s="414"/>
      <c r="CG7" s="414"/>
      <c r="CH7" s="414"/>
      <c r="CI7" s="414"/>
      <c r="CJ7" s="414"/>
      <c r="CK7" s="414"/>
      <c r="CL7" s="414"/>
      <c r="CM7" s="414"/>
      <c r="CN7" s="414"/>
      <c r="CO7" s="414"/>
      <c r="CP7" s="414"/>
      <c r="CQ7" s="414"/>
      <c r="CR7" s="414"/>
      <c r="CS7" s="415"/>
      <c r="CT7" s="410">
        <v>2263018</v>
      </c>
      <c r="CU7" s="411"/>
      <c r="CV7" s="411"/>
      <c r="CW7" s="411"/>
      <c r="CX7" s="411"/>
      <c r="CY7" s="411"/>
      <c r="CZ7" s="411"/>
      <c r="DA7" s="412"/>
      <c r="DB7" s="410">
        <v>2030898</v>
      </c>
      <c r="DC7" s="411"/>
      <c r="DD7" s="411"/>
      <c r="DE7" s="411"/>
      <c r="DF7" s="411"/>
      <c r="DG7" s="411"/>
      <c r="DH7" s="411"/>
      <c r="DI7" s="412"/>
    </row>
    <row r="8" spans="1:119" ht="18.75" customHeight="1" thickBot="1" x14ac:dyDescent="0.2">
      <c r="A8" s="177"/>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106</v>
      </c>
      <c r="AN8" s="440"/>
      <c r="AO8" s="440"/>
      <c r="AP8" s="440"/>
      <c r="AQ8" s="440"/>
      <c r="AR8" s="440"/>
      <c r="AS8" s="440"/>
      <c r="AT8" s="441"/>
      <c r="AU8" s="442" t="s">
        <v>93</v>
      </c>
      <c r="AV8" s="443"/>
      <c r="AW8" s="443"/>
      <c r="AX8" s="443"/>
      <c r="AY8" s="444" t="s">
        <v>107</v>
      </c>
      <c r="AZ8" s="445"/>
      <c r="BA8" s="445"/>
      <c r="BB8" s="445"/>
      <c r="BC8" s="445"/>
      <c r="BD8" s="445"/>
      <c r="BE8" s="445"/>
      <c r="BF8" s="445"/>
      <c r="BG8" s="445"/>
      <c r="BH8" s="445"/>
      <c r="BI8" s="445"/>
      <c r="BJ8" s="445"/>
      <c r="BK8" s="445"/>
      <c r="BL8" s="445"/>
      <c r="BM8" s="446"/>
      <c r="BN8" s="410">
        <v>107059</v>
      </c>
      <c r="BO8" s="411"/>
      <c r="BP8" s="411"/>
      <c r="BQ8" s="411"/>
      <c r="BR8" s="411"/>
      <c r="BS8" s="411"/>
      <c r="BT8" s="411"/>
      <c r="BU8" s="412"/>
      <c r="BV8" s="410">
        <v>134013</v>
      </c>
      <c r="BW8" s="411"/>
      <c r="BX8" s="411"/>
      <c r="BY8" s="411"/>
      <c r="BZ8" s="411"/>
      <c r="CA8" s="411"/>
      <c r="CB8" s="411"/>
      <c r="CC8" s="412"/>
      <c r="CD8" s="413" t="s">
        <v>108</v>
      </c>
      <c r="CE8" s="414"/>
      <c r="CF8" s="414"/>
      <c r="CG8" s="414"/>
      <c r="CH8" s="414"/>
      <c r="CI8" s="414"/>
      <c r="CJ8" s="414"/>
      <c r="CK8" s="414"/>
      <c r="CL8" s="414"/>
      <c r="CM8" s="414"/>
      <c r="CN8" s="414"/>
      <c r="CO8" s="414"/>
      <c r="CP8" s="414"/>
      <c r="CQ8" s="414"/>
      <c r="CR8" s="414"/>
      <c r="CS8" s="415"/>
      <c r="CT8" s="450">
        <v>0.23</v>
      </c>
      <c r="CU8" s="451"/>
      <c r="CV8" s="451"/>
      <c r="CW8" s="451"/>
      <c r="CX8" s="451"/>
      <c r="CY8" s="451"/>
      <c r="CZ8" s="451"/>
      <c r="DA8" s="452"/>
      <c r="DB8" s="450">
        <v>0.23</v>
      </c>
      <c r="DC8" s="451"/>
      <c r="DD8" s="451"/>
      <c r="DE8" s="451"/>
      <c r="DF8" s="451"/>
      <c r="DG8" s="451"/>
      <c r="DH8" s="451"/>
      <c r="DI8" s="452"/>
    </row>
    <row r="9" spans="1:119" ht="18.75" customHeight="1" thickBot="1" x14ac:dyDescent="0.2">
      <c r="A9" s="177"/>
      <c r="B9" s="404" t="s">
        <v>109</v>
      </c>
      <c r="C9" s="405"/>
      <c r="D9" s="405"/>
      <c r="E9" s="405"/>
      <c r="F9" s="405"/>
      <c r="G9" s="405"/>
      <c r="H9" s="405"/>
      <c r="I9" s="405"/>
      <c r="J9" s="405"/>
      <c r="K9" s="453"/>
      <c r="L9" s="454" t="s">
        <v>110</v>
      </c>
      <c r="M9" s="455"/>
      <c r="N9" s="455"/>
      <c r="O9" s="455"/>
      <c r="P9" s="455"/>
      <c r="Q9" s="456"/>
      <c r="R9" s="457">
        <v>4254</v>
      </c>
      <c r="S9" s="458"/>
      <c r="T9" s="458"/>
      <c r="U9" s="458"/>
      <c r="V9" s="459"/>
      <c r="W9" s="367" t="s">
        <v>111</v>
      </c>
      <c r="X9" s="368"/>
      <c r="Y9" s="368"/>
      <c r="Z9" s="368"/>
      <c r="AA9" s="368"/>
      <c r="AB9" s="368"/>
      <c r="AC9" s="368"/>
      <c r="AD9" s="368"/>
      <c r="AE9" s="368"/>
      <c r="AF9" s="368"/>
      <c r="AG9" s="368"/>
      <c r="AH9" s="368"/>
      <c r="AI9" s="368"/>
      <c r="AJ9" s="368"/>
      <c r="AK9" s="368"/>
      <c r="AL9" s="369"/>
      <c r="AM9" s="439" t="s">
        <v>112</v>
      </c>
      <c r="AN9" s="440"/>
      <c r="AO9" s="440"/>
      <c r="AP9" s="440"/>
      <c r="AQ9" s="440"/>
      <c r="AR9" s="440"/>
      <c r="AS9" s="440"/>
      <c r="AT9" s="441"/>
      <c r="AU9" s="442" t="s">
        <v>93</v>
      </c>
      <c r="AV9" s="443"/>
      <c r="AW9" s="443"/>
      <c r="AX9" s="443"/>
      <c r="AY9" s="444" t="s">
        <v>113</v>
      </c>
      <c r="AZ9" s="445"/>
      <c r="BA9" s="445"/>
      <c r="BB9" s="445"/>
      <c r="BC9" s="445"/>
      <c r="BD9" s="445"/>
      <c r="BE9" s="445"/>
      <c r="BF9" s="445"/>
      <c r="BG9" s="445"/>
      <c r="BH9" s="445"/>
      <c r="BI9" s="445"/>
      <c r="BJ9" s="445"/>
      <c r="BK9" s="445"/>
      <c r="BL9" s="445"/>
      <c r="BM9" s="446"/>
      <c r="BN9" s="410">
        <v>-26954</v>
      </c>
      <c r="BO9" s="411"/>
      <c r="BP9" s="411"/>
      <c r="BQ9" s="411"/>
      <c r="BR9" s="411"/>
      <c r="BS9" s="411"/>
      <c r="BT9" s="411"/>
      <c r="BU9" s="412"/>
      <c r="BV9" s="410">
        <v>1782</v>
      </c>
      <c r="BW9" s="411"/>
      <c r="BX9" s="411"/>
      <c r="BY9" s="411"/>
      <c r="BZ9" s="411"/>
      <c r="CA9" s="411"/>
      <c r="CB9" s="411"/>
      <c r="CC9" s="412"/>
      <c r="CD9" s="413" t="s">
        <v>114</v>
      </c>
      <c r="CE9" s="414"/>
      <c r="CF9" s="414"/>
      <c r="CG9" s="414"/>
      <c r="CH9" s="414"/>
      <c r="CI9" s="414"/>
      <c r="CJ9" s="414"/>
      <c r="CK9" s="414"/>
      <c r="CL9" s="414"/>
      <c r="CM9" s="414"/>
      <c r="CN9" s="414"/>
      <c r="CO9" s="414"/>
      <c r="CP9" s="414"/>
      <c r="CQ9" s="414"/>
      <c r="CR9" s="414"/>
      <c r="CS9" s="415"/>
      <c r="CT9" s="407">
        <v>9.4</v>
      </c>
      <c r="CU9" s="408"/>
      <c r="CV9" s="408"/>
      <c r="CW9" s="408"/>
      <c r="CX9" s="408"/>
      <c r="CY9" s="408"/>
      <c r="CZ9" s="408"/>
      <c r="DA9" s="409"/>
      <c r="DB9" s="407">
        <v>8.8000000000000007</v>
      </c>
      <c r="DC9" s="408"/>
      <c r="DD9" s="408"/>
      <c r="DE9" s="408"/>
      <c r="DF9" s="408"/>
      <c r="DG9" s="408"/>
      <c r="DH9" s="408"/>
      <c r="DI9" s="409"/>
    </row>
    <row r="10" spans="1:119" ht="18.75" customHeight="1" thickBot="1" x14ac:dyDescent="0.2">
      <c r="A10" s="177"/>
      <c r="B10" s="404"/>
      <c r="C10" s="405"/>
      <c r="D10" s="405"/>
      <c r="E10" s="405"/>
      <c r="F10" s="405"/>
      <c r="G10" s="405"/>
      <c r="H10" s="405"/>
      <c r="I10" s="405"/>
      <c r="J10" s="405"/>
      <c r="K10" s="453"/>
      <c r="L10" s="460" t="s">
        <v>115</v>
      </c>
      <c r="M10" s="440"/>
      <c r="N10" s="440"/>
      <c r="O10" s="440"/>
      <c r="P10" s="440"/>
      <c r="Q10" s="441"/>
      <c r="R10" s="461">
        <v>4673</v>
      </c>
      <c r="S10" s="462"/>
      <c r="T10" s="462"/>
      <c r="U10" s="462"/>
      <c r="V10" s="463"/>
      <c r="W10" s="398"/>
      <c r="X10" s="399"/>
      <c r="Y10" s="399"/>
      <c r="Z10" s="399"/>
      <c r="AA10" s="399"/>
      <c r="AB10" s="399"/>
      <c r="AC10" s="399"/>
      <c r="AD10" s="399"/>
      <c r="AE10" s="399"/>
      <c r="AF10" s="399"/>
      <c r="AG10" s="399"/>
      <c r="AH10" s="399"/>
      <c r="AI10" s="399"/>
      <c r="AJ10" s="399"/>
      <c r="AK10" s="399"/>
      <c r="AL10" s="402"/>
      <c r="AM10" s="439" t="s">
        <v>116</v>
      </c>
      <c r="AN10" s="440"/>
      <c r="AO10" s="440"/>
      <c r="AP10" s="440"/>
      <c r="AQ10" s="440"/>
      <c r="AR10" s="440"/>
      <c r="AS10" s="440"/>
      <c r="AT10" s="441"/>
      <c r="AU10" s="442" t="s">
        <v>117</v>
      </c>
      <c r="AV10" s="443"/>
      <c r="AW10" s="443"/>
      <c r="AX10" s="443"/>
      <c r="AY10" s="444" t="s">
        <v>118</v>
      </c>
      <c r="AZ10" s="445"/>
      <c r="BA10" s="445"/>
      <c r="BB10" s="445"/>
      <c r="BC10" s="445"/>
      <c r="BD10" s="445"/>
      <c r="BE10" s="445"/>
      <c r="BF10" s="445"/>
      <c r="BG10" s="445"/>
      <c r="BH10" s="445"/>
      <c r="BI10" s="445"/>
      <c r="BJ10" s="445"/>
      <c r="BK10" s="445"/>
      <c r="BL10" s="445"/>
      <c r="BM10" s="446"/>
      <c r="BN10" s="410">
        <v>2016</v>
      </c>
      <c r="BO10" s="411"/>
      <c r="BP10" s="411"/>
      <c r="BQ10" s="411"/>
      <c r="BR10" s="411"/>
      <c r="BS10" s="411"/>
      <c r="BT10" s="411"/>
      <c r="BU10" s="412"/>
      <c r="BV10" s="410">
        <v>2070</v>
      </c>
      <c r="BW10" s="411"/>
      <c r="BX10" s="411"/>
      <c r="BY10" s="411"/>
      <c r="BZ10" s="411"/>
      <c r="CA10" s="411"/>
      <c r="CB10" s="411"/>
      <c r="CC10" s="412"/>
      <c r="CD10" s="350" t="s">
        <v>119</v>
      </c>
      <c r="CE10" s="351"/>
      <c r="CF10" s="351"/>
      <c r="CG10" s="351"/>
      <c r="CH10" s="351"/>
      <c r="CI10" s="351"/>
      <c r="CJ10" s="351"/>
      <c r="CK10" s="351"/>
      <c r="CL10" s="351"/>
      <c r="CM10" s="351"/>
      <c r="CN10" s="351"/>
      <c r="CO10" s="351"/>
      <c r="CP10" s="351"/>
      <c r="CQ10" s="351"/>
      <c r="CR10" s="351"/>
      <c r="CS10" s="352"/>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7"/>
      <c r="B11" s="404"/>
      <c r="C11" s="405"/>
      <c r="D11" s="405"/>
      <c r="E11" s="405"/>
      <c r="F11" s="405"/>
      <c r="G11" s="405"/>
      <c r="H11" s="405"/>
      <c r="I11" s="405"/>
      <c r="J11" s="405"/>
      <c r="K11" s="453"/>
      <c r="L11" s="464" t="s">
        <v>120</v>
      </c>
      <c r="M11" s="465"/>
      <c r="N11" s="465"/>
      <c r="O11" s="465"/>
      <c r="P11" s="465"/>
      <c r="Q11" s="466"/>
      <c r="R11" s="467" t="s">
        <v>121</v>
      </c>
      <c r="S11" s="468"/>
      <c r="T11" s="468"/>
      <c r="U11" s="468"/>
      <c r="V11" s="469"/>
      <c r="W11" s="398"/>
      <c r="X11" s="399"/>
      <c r="Y11" s="399"/>
      <c r="Z11" s="399"/>
      <c r="AA11" s="399"/>
      <c r="AB11" s="399"/>
      <c r="AC11" s="399"/>
      <c r="AD11" s="399"/>
      <c r="AE11" s="399"/>
      <c r="AF11" s="399"/>
      <c r="AG11" s="399"/>
      <c r="AH11" s="399"/>
      <c r="AI11" s="399"/>
      <c r="AJ11" s="399"/>
      <c r="AK11" s="399"/>
      <c r="AL11" s="402"/>
      <c r="AM11" s="439" t="s">
        <v>122</v>
      </c>
      <c r="AN11" s="440"/>
      <c r="AO11" s="440"/>
      <c r="AP11" s="440"/>
      <c r="AQ11" s="440"/>
      <c r="AR11" s="440"/>
      <c r="AS11" s="440"/>
      <c r="AT11" s="441"/>
      <c r="AU11" s="442" t="s">
        <v>93</v>
      </c>
      <c r="AV11" s="443"/>
      <c r="AW11" s="443"/>
      <c r="AX11" s="443"/>
      <c r="AY11" s="444" t="s">
        <v>123</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2500</v>
      </c>
      <c r="BW11" s="411"/>
      <c r="BX11" s="411"/>
      <c r="BY11" s="411"/>
      <c r="BZ11" s="411"/>
      <c r="CA11" s="411"/>
      <c r="CB11" s="411"/>
      <c r="CC11" s="412"/>
      <c r="CD11" s="413" t="s">
        <v>124</v>
      </c>
      <c r="CE11" s="414"/>
      <c r="CF11" s="414"/>
      <c r="CG11" s="414"/>
      <c r="CH11" s="414"/>
      <c r="CI11" s="414"/>
      <c r="CJ11" s="414"/>
      <c r="CK11" s="414"/>
      <c r="CL11" s="414"/>
      <c r="CM11" s="414"/>
      <c r="CN11" s="414"/>
      <c r="CO11" s="414"/>
      <c r="CP11" s="414"/>
      <c r="CQ11" s="414"/>
      <c r="CR11" s="414"/>
      <c r="CS11" s="415"/>
      <c r="CT11" s="450" t="s">
        <v>125</v>
      </c>
      <c r="CU11" s="451"/>
      <c r="CV11" s="451"/>
      <c r="CW11" s="451"/>
      <c r="CX11" s="451"/>
      <c r="CY11" s="451"/>
      <c r="CZ11" s="451"/>
      <c r="DA11" s="452"/>
      <c r="DB11" s="450" t="s">
        <v>125</v>
      </c>
      <c r="DC11" s="451"/>
      <c r="DD11" s="451"/>
      <c r="DE11" s="451"/>
      <c r="DF11" s="451"/>
      <c r="DG11" s="451"/>
      <c r="DH11" s="451"/>
      <c r="DI11" s="452"/>
    </row>
    <row r="12" spans="1:119" ht="18.75" customHeight="1" x14ac:dyDescent="0.15">
      <c r="A12" s="177"/>
      <c r="B12" s="470" t="s">
        <v>126</v>
      </c>
      <c r="C12" s="471"/>
      <c r="D12" s="471"/>
      <c r="E12" s="471"/>
      <c r="F12" s="471"/>
      <c r="G12" s="471"/>
      <c r="H12" s="471"/>
      <c r="I12" s="471"/>
      <c r="J12" s="471"/>
      <c r="K12" s="472"/>
      <c r="L12" s="479" t="s">
        <v>127</v>
      </c>
      <c r="M12" s="480"/>
      <c r="N12" s="480"/>
      <c r="O12" s="480"/>
      <c r="P12" s="480"/>
      <c r="Q12" s="481"/>
      <c r="R12" s="482">
        <v>4408</v>
      </c>
      <c r="S12" s="483"/>
      <c r="T12" s="483"/>
      <c r="U12" s="483"/>
      <c r="V12" s="484"/>
      <c r="W12" s="485" t="s">
        <v>1</v>
      </c>
      <c r="X12" s="443"/>
      <c r="Y12" s="443"/>
      <c r="Z12" s="443"/>
      <c r="AA12" s="443"/>
      <c r="AB12" s="486"/>
      <c r="AC12" s="487" t="s">
        <v>128</v>
      </c>
      <c r="AD12" s="488"/>
      <c r="AE12" s="488"/>
      <c r="AF12" s="488"/>
      <c r="AG12" s="489"/>
      <c r="AH12" s="487" t="s">
        <v>129</v>
      </c>
      <c r="AI12" s="488"/>
      <c r="AJ12" s="488"/>
      <c r="AK12" s="488"/>
      <c r="AL12" s="490"/>
      <c r="AM12" s="439" t="s">
        <v>130</v>
      </c>
      <c r="AN12" s="440"/>
      <c r="AO12" s="440"/>
      <c r="AP12" s="440"/>
      <c r="AQ12" s="440"/>
      <c r="AR12" s="440"/>
      <c r="AS12" s="440"/>
      <c r="AT12" s="441"/>
      <c r="AU12" s="442" t="s">
        <v>93</v>
      </c>
      <c r="AV12" s="443"/>
      <c r="AW12" s="443"/>
      <c r="AX12" s="443"/>
      <c r="AY12" s="444" t="s">
        <v>131</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41000</v>
      </c>
      <c r="BW12" s="411"/>
      <c r="BX12" s="411"/>
      <c r="BY12" s="411"/>
      <c r="BZ12" s="411"/>
      <c r="CA12" s="411"/>
      <c r="CB12" s="411"/>
      <c r="CC12" s="412"/>
      <c r="CD12" s="413" t="s">
        <v>132</v>
      </c>
      <c r="CE12" s="414"/>
      <c r="CF12" s="414"/>
      <c r="CG12" s="414"/>
      <c r="CH12" s="414"/>
      <c r="CI12" s="414"/>
      <c r="CJ12" s="414"/>
      <c r="CK12" s="414"/>
      <c r="CL12" s="414"/>
      <c r="CM12" s="414"/>
      <c r="CN12" s="414"/>
      <c r="CO12" s="414"/>
      <c r="CP12" s="414"/>
      <c r="CQ12" s="414"/>
      <c r="CR12" s="414"/>
      <c r="CS12" s="415"/>
      <c r="CT12" s="450" t="s">
        <v>125</v>
      </c>
      <c r="CU12" s="451"/>
      <c r="CV12" s="451"/>
      <c r="CW12" s="451"/>
      <c r="CX12" s="451"/>
      <c r="CY12" s="451"/>
      <c r="CZ12" s="451"/>
      <c r="DA12" s="452"/>
      <c r="DB12" s="450" t="s">
        <v>125</v>
      </c>
      <c r="DC12" s="451"/>
      <c r="DD12" s="451"/>
      <c r="DE12" s="451"/>
      <c r="DF12" s="451"/>
      <c r="DG12" s="451"/>
      <c r="DH12" s="451"/>
      <c r="DI12" s="452"/>
    </row>
    <row r="13" spans="1:119" ht="18.75" customHeight="1" x14ac:dyDescent="0.15">
      <c r="A13" s="177"/>
      <c r="B13" s="473"/>
      <c r="C13" s="474"/>
      <c r="D13" s="474"/>
      <c r="E13" s="474"/>
      <c r="F13" s="474"/>
      <c r="G13" s="474"/>
      <c r="H13" s="474"/>
      <c r="I13" s="474"/>
      <c r="J13" s="474"/>
      <c r="K13" s="475"/>
      <c r="L13" s="183"/>
      <c r="M13" s="501" t="s">
        <v>133</v>
      </c>
      <c r="N13" s="502"/>
      <c r="O13" s="502"/>
      <c r="P13" s="502"/>
      <c r="Q13" s="503"/>
      <c r="R13" s="494">
        <v>4400</v>
      </c>
      <c r="S13" s="495"/>
      <c r="T13" s="495"/>
      <c r="U13" s="495"/>
      <c r="V13" s="496"/>
      <c r="W13" s="426" t="s">
        <v>134</v>
      </c>
      <c r="X13" s="427"/>
      <c r="Y13" s="427"/>
      <c r="Z13" s="427"/>
      <c r="AA13" s="427"/>
      <c r="AB13" s="417"/>
      <c r="AC13" s="461">
        <v>323</v>
      </c>
      <c r="AD13" s="462"/>
      <c r="AE13" s="462"/>
      <c r="AF13" s="462"/>
      <c r="AG13" s="504"/>
      <c r="AH13" s="461">
        <v>395</v>
      </c>
      <c r="AI13" s="462"/>
      <c r="AJ13" s="462"/>
      <c r="AK13" s="462"/>
      <c r="AL13" s="463"/>
      <c r="AM13" s="439" t="s">
        <v>135</v>
      </c>
      <c r="AN13" s="440"/>
      <c r="AO13" s="440"/>
      <c r="AP13" s="440"/>
      <c r="AQ13" s="440"/>
      <c r="AR13" s="440"/>
      <c r="AS13" s="440"/>
      <c r="AT13" s="441"/>
      <c r="AU13" s="442" t="s">
        <v>117</v>
      </c>
      <c r="AV13" s="443"/>
      <c r="AW13" s="443"/>
      <c r="AX13" s="443"/>
      <c r="AY13" s="444" t="s">
        <v>136</v>
      </c>
      <c r="AZ13" s="445"/>
      <c r="BA13" s="445"/>
      <c r="BB13" s="445"/>
      <c r="BC13" s="445"/>
      <c r="BD13" s="445"/>
      <c r="BE13" s="445"/>
      <c r="BF13" s="445"/>
      <c r="BG13" s="445"/>
      <c r="BH13" s="445"/>
      <c r="BI13" s="445"/>
      <c r="BJ13" s="445"/>
      <c r="BK13" s="445"/>
      <c r="BL13" s="445"/>
      <c r="BM13" s="446"/>
      <c r="BN13" s="410">
        <v>-24938</v>
      </c>
      <c r="BO13" s="411"/>
      <c r="BP13" s="411"/>
      <c r="BQ13" s="411"/>
      <c r="BR13" s="411"/>
      <c r="BS13" s="411"/>
      <c r="BT13" s="411"/>
      <c r="BU13" s="412"/>
      <c r="BV13" s="410">
        <v>-34648</v>
      </c>
      <c r="BW13" s="411"/>
      <c r="BX13" s="411"/>
      <c r="BY13" s="411"/>
      <c r="BZ13" s="411"/>
      <c r="CA13" s="411"/>
      <c r="CB13" s="411"/>
      <c r="CC13" s="412"/>
      <c r="CD13" s="413" t="s">
        <v>137</v>
      </c>
      <c r="CE13" s="414"/>
      <c r="CF13" s="414"/>
      <c r="CG13" s="414"/>
      <c r="CH13" s="414"/>
      <c r="CI13" s="414"/>
      <c r="CJ13" s="414"/>
      <c r="CK13" s="414"/>
      <c r="CL13" s="414"/>
      <c r="CM13" s="414"/>
      <c r="CN13" s="414"/>
      <c r="CO13" s="414"/>
      <c r="CP13" s="414"/>
      <c r="CQ13" s="414"/>
      <c r="CR13" s="414"/>
      <c r="CS13" s="415"/>
      <c r="CT13" s="407">
        <v>2.6</v>
      </c>
      <c r="CU13" s="408"/>
      <c r="CV13" s="408"/>
      <c r="CW13" s="408"/>
      <c r="CX13" s="408"/>
      <c r="CY13" s="408"/>
      <c r="CZ13" s="408"/>
      <c r="DA13" s="409"/>
      <c r="DB13" s="407">
        <v>1.9</v>
      </c>
      <c r="DC13" s="408"/>
      <c r="DD13" s="408"/>
      <c r="DE13" s="408"/>
      <c r="DF13" s="408"/>
      <c r="DG13" s="408"/>
      <c r="DH13" s="408"/>
      <c r="DI13" s="409"/>
    </row>
    <row r="14" spans="1:119" ht="18.75" customHeight="1" thickBot="1" x14ac:dyDescent="0.2">
      <c r="A14" s="177"/>
      <c r="B14" s="473"/>
      <c r="C14" s="474"/>
      <c r="D14" s="474"/>
      <c r="E14" s="474"/>
      <c r="F14" s="474"/>
      <c r="G14" s="474"/>
      <c r="H14" s="474"/>
      <c r="I14" s="474"/>
      <c r="J14" s="474"/>
      <c r="K14" s="475"/>
      <c r="L14" s="491" t="s">
        <v>138</v>
      </c>
      <c r="M14" s="492"/>
      <c r="N14" s="492"/>
      <c r="O14" s="492"/>
      <c r="P14" s="492"/>
      <c r="Q14" s="493"/>
      <c r="R14" s="494">
        <v>4460</v>
      </c>
      <c r="S14" s="495"/>
      <c r="T14" s="495"/>
      <c r="U14" s="495"/>
      <c r="V14" s="496"/>
      <c r="W14" s="400"/>
      <c r="X14" s="401"/>
      <c r="Y14" s="401"/>
      <c r="Z14" s="401"/>
      <c r="AA14" s="401"/>
      <c r="AB14" s="390"/>
      <c r="AC14" s="497">
        <v>16.399999999999999</v>
      </c>
      <c r="AD14" s="498"/>
      <c r="AE14" s="498"/>
      <c r="AF14" s="498"/>
      <c r="AG14" s="499"/>
      <c r="AH14" s="497">
        <v>18.3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139</v>
      </c>
      <c r="CE14" s="506"/>
      <c r="CF14" s="506"/>
      <c r="CG14" s="506"/>
      <c r="CH14" s="506"/>
      <c r="CI14" s="506"/>
      <c r="CJ14" s="506"/>
      <c r="CK14" s="506"/>
      <c r="CL14" s="506"/>
      <c r="CM14" s="506"/>
      <c r="CN14" s="506"/>
      <c r="CO14" s="506"/>
      <c r="CP14" s="506"/>
      <c r="CQ14" s="506"/>
      <c r="CR14" s="506"/>
      <c r="CS14" s="507"/>
      <c r="CT14" s="508" t="s">
        <v>125</v>
      </c>
      <c r="CU14" s="509"/>
      <c r="CV14" s="509"/>
      <c r="CW14" s="509"/>
      <c r="CX14" s="509"/>
      <c r="CY14" s="509"/>
      <c r="CZ14" s="509"/>
      <c r="DA14" s="510"/>
      <c r="DB14" s="508" t="s">
        <v>125</v>
      </c>
      <c r="DC14" s="509"/>
      <c r="DD14" s="509"/>
      <c r="DE14" s="509"/>
      <c r="DF14" s="509"/>
      <c r="DG14" s="509"/>
      <c r="DH14" s="509"/>
      <c r="DI14" s="510"/>
    </row>
    <row r="15" spans="1:119" ht="18.75" customHeight="1" x14ac:dyDescent="0.15">
      <c r="A15" s="177"/>
      <c r="B15" s="473"/>
      <c r="C15" s="474"/>
      <c r="D15" s="474"/>
      <c r="E15" s="474"/>
      <c r="F15" s="474"/>
      <c r="G15" s="474"/>
      <c r="H15" s="474"/>
      <c r="I15" s="474"/>
      <c r="J15" s="474"/>
      <c r="K15" s="475"/>
      <c r="L15" s="183"/>
      <c r="M15" s="501" t="s">
        <v>133</v>
      </c>
      <c r="N15" s="502"/>
      <c r="O15" s="502"/>
      <c r="P15" s="502"/>
      <c r="Q15" s="503"/>
      <c r="R15" s="494">
        <v>4453</v>
      </c>
      <c r="S15" s="495"/>
      <c r="T15" s="495"/>
      <c r="U15" s="495"/>
      <c r="V15" s="496"/>
      <c r="W15" s="426" t="s">
        <v>140</v>
      </c>
      <c r="X15" s="427"/>
      <c r="Y15" s="427"/>
      <c r="Z15" s="427"/>
      <c r="AA15" s="427"/>
      <c r="AB15" s="417"/>
      <c r="AC15" s="461">
        <v>409</v>
      </c>
      <c r="AD15" s="462"/>
      <c r="AE15" s="462"/>
      <c r="AF15" s="462"/>
      <c r="AG15" s="504"/>
      <c r="AH15" s="461">
        <v>485</v>
      </c>
      <c r="AI15" s="462"/>
      <c r="AJ15" s="462"/>
      <c r="AK15" s="462"/>
      <c r="AL15" s="463"/>
      <c r="AM15" s="439"/>
      <c r="AN15" s="440"/>
      <c r="AO15" s="440"/>
      <c r="AP15" s="440"/>
      <c r="AQ15" s="440"/>
      <c r="AR15" s="440"/>
      <c r="AS15" s="440"/>
      <c r="AT15" s="441"/>
      <c r="AU15" s="442"/>
      <c r="AV15" s="443"/>
      <c r="AW15" s="443"/>
      <c r="AX15" s="443"/>
      <c r="AY15" s="370" t="s">
        <v>141</v>
      </c>
      <c r="AZ15" s="371"/>
      <c r="BA15" s="371"/>
      <c r="BB15" s="371"/>
      <c r="BC15" s="371"/>
      <c r="BD15" s="371"/>
      <c r="BE15" s="371"/>
      <c r="BF15" s="371"/>
      <c r="BG15" s="371"/>
      <c r="BH15" s="371"/>
      <c r="BI15" s="371"/>
      <c r="BJ15" s="371"/>
      <c r="BK15" s="371"/>
      <c r="BL15" s="371"/>
      <c r="BM15" s="372"/>
      <c r="BN15" s="373">
        <v>438004</v>
      </c>
      <c r="BO15" s="374"/>
      <c r="BP15" s="374"/>
      <c r="BQ15" s="374"/>
      <c r="BR15" s="374"/>
      <c r="BS15" s="374"/>
      <c r="BT15" s="374"/>
      <c r="BU15" s="375"/>
      <c r="BV15" s="373">
        <v>450593</v>
      </c>
      <c r="BW15" s="374"/>
      <c r="BX15" s="374"/>
      <c r="BY15" s="374"/>
      <c r="BZ15" s="374"/>
      <c r="CA15" s="374"/>
      <c r="CB15" s="374"/>
      <c r="CC15" s="375"/>
      <c r="CD15" s="511" t="s">
        <v>142</v>
      </c>
      <c r="CE15" s="512"/>
      <c r="CF15" s="512"/>
      <c r="CG15" s="512"/>
      <c r="CH15" s="512"/>
      <c r="CI15" s="512"/>
      <c r="CJ15" s="512"/>
      <c r="CK15" s="512"/>
      <c r="CL15" s="512"/>
      <c r="CM15" s="512"/>
      <c r="CN15" s="512"/>
      <c r="CO15" s="512"/>
      <c r="CP15" s="512"/>
      <c r="CQ15" s="512"/>
      <c r="CR15" s="512"/>
      <c r="CS15" s="513"/>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7"/>
      <c r="B16" s="473"/>
      <c r="C16" s="474"/>
      <c r="D16" s="474"/>
      <c r="E16" s="474"/>
      <c r="F16" s="474"/>
      <c r="G16" s="474"/>
      <c r="H16" s="474"/>
      <c r="I16" s="474"/>
      <c r="J16" s="474"/>
      <c r="K16" s="475"/>
      <c r="L16" s="491" t="s">
        <v>143</v>
      </c>
      <c r="M16" s="514"/>
      <c r="N16" s="514"/>
      <c r="O16" s="514"/>
      <c r="P16" s="514"/>
      <c r="Q16" s="515"/>
      <c r="R16" s="516" t="s">
        <v>144</v>
      </c>
      <c r="S16" s="517"/>
      <c r="T16" s="517"/>
      <c r="U16" s="517"/>
      <c r="V16" s="518"/>
      <c r="W16" s="400"/>
      <c r="X16" s="401"/>
      <c r="Y16" s="401"/>
      <c r="Z16" s="401"/>
      <c r="AA16" s="401"/>
      <c r="AB16" s="390"/>
      <c r="AC16" s="497">
        <v>20.8</v>
      </c>
      <c r="AD16" s="498"/>
      <c r="AE16" s="498"/>
      <c r="AF16" s="498"/>
      <c r="AG16" s="499"/>
      <c r="AH16" s="497">
        <v>22.4</v>
      </c>
      <c r="AI16" s="498"/>
      <c r="AJ16" s="498"/>
      <c r="AK16" s="498"/>
      <c r="AL16" s="500"/>
      <c r="AM16" s="439"/>
      <c r="AN16" s="440"/>
      <c r="AO16" s="440"/>
      <c r="AP16" s="440"/>
      <c r="AQ16" s="440"/>
      <c r="AR16" s="440"/>
      <c r="AS16" s="440"/>
      <c r="AT16" s="441"/>
      <c r="AU16" s="442"/>
      <c r="AV16" s="443"/>
      <c r="AW16" s="443"/>
      <c r="AX16" s="443"/>
      <c r="AY16" s="444" t="s">
        <v>145</v>
      </c>
      <c r="AZ16" s="445"/>
      <c r="BA16" s="445"/>
      <c r="BB16" s="445"/>
      <c r="BC16" s="445"/>
      <c r="BD16" s="445"/>
      <c r="BE16" s="445"/>
      <c r="BF16" s="445"/>
      <c r="BG16" s="445"/>
      <c r="BH16" s="445"/>
      <c r="BI16" s="445"/>
      <c r="BJ16" s="445"/>
      <c r="BK16" s="445"/>
      <c r="BL16" s="445"/>
      <c r="BM16" s="446"/>
      <c r="BN16" s="410">
        <v>2080487</v>
      </c>
      <c r="BO16" s="411"/>
      <c r="BP16" s="411"/>
      <c r="BQ16" s="411"/>
      <c r="BR16" s="411"/>
      <c r="BS16" s="411"/>
      <c r="BT16" s="411"/>
      <c r="BU16" s="412"/>
      <c r="BV16" s="410">
        <v>1873281</v>
      </c>
      <c r="BW16" s="411"/>
      <c r="BX16" s="411"/>
      <c r="BY16" s="411"/>
      <c r="BZ16" s="411"/>
      <c r="CA16" s="411"/>
      <c r="CB16" s="411"/>
      <c r="CC16" s="412"/>
      <c r="CD16" s="356"/>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7"/>
      <c r="B17" s="476"/>
      <c r="C17" s="477"/>
      <c r="D17" s="477"/>
      <c r="E17" s="477"/>
      <c r="F17" s="477"/>
      <c r="G17" s="477"/>
      <c r="H17" s="477"/>
      <c r="I17" s="477"/>
      <c r="J17" s="477"/>
      <c r="K17" s="478"/>
      <c r="L17" s="187"/>
      <c r="M17" s="521" t="s">
        <v>146</v>
      </c>
      <c r="N17" s="522"/>
      <c r="O17" s="522"/>
      <c r="P17" s="522"/>
      <c r="Q17" s="523"/>
      <c r="R17" s="516" t="s">
        <v>144</v>
      </c>
      <c r="S17" s="517"/>
      <c r="T17" s="517"/>
      <c r="U17" s="517"/>
      <c r="V17" s="518"/>
      <c r="W17" s="426" t="s">
        <v>147</v>
      </c>
      <c r="X17" s="427"/>
      <c r="Y17" s="427"/>
      <c r="Z17" s="427"/>
      <c r="AA17" s="427"/>
      <c r="AB17" s="417"/>
      <c r="AC17" s="461">
        <v>1234</v>
      </c>
      <c r="AD17" s="462"/>
      <c r="AE17" s="462"/>
      <c r="AF17" s="462"/>
      <c r="AG17" s="504"/>
      <c r="AH17" s="461">
        <v>1282</v>
      </c>
      <c r="AI17" s="462"/>
      <c r="AJ17" s="462"/>
      <c r="AK17" s="462"/>
      <c r="AL17" s="463"/>
      <c r="AM17" s="439"/>
      <c r="AN17" s="440"/>
      <c r="AO17" s="440"/>
      <c r="AP17" s="440"/>
      <c r="AQ17" s="440"/>
      <c r="AR17" s="440"/>
      <c r="AS17" s="440"/>
      <c r="AT17" s="441"/>
      <c r="AU17" s="442"/>
      <c r="AV17" s="443"/>
      <c r="AW17" s="443"/>
      <c r="AX17" s="443"/>
      <c r="AY17" s="444" t="s">
        <v>148</v>
      </c>
      <c r="AZ17" s="445"/>
      <c r="BA17" s="445"/>
      <c r="BB17" s="445"/>
      <c r="BC17" s="445"/>
      <c r="BD17" s="445"/>
      <c r="BE17" s="445"/>
      <c r="BF17" s="445"/>
      <c r="BG17" s="445"/>
      <c r="BH17" s="445"/>
      <c r="BI17" s="445"/>
      <c r="BJ17" s="445"/>
      <c r="BK17" s="445"/>
      <c r="BL17" s="445"/>
      <c r="BM17" s="446"/>
      <c r="BN17" s="410">
        <v>543939</v>
      </c>
      <c r="BO17" s="411"/>
      <c r="BP17" s="411"/>
      <c r="BQ17" s="411"/>
      <c r="BR17" s="411"/>
      <c r="BS17" s="411"/>
      <c r="BT17" s="411"/>
      <c r="BU17" s="412"/>
      <c r="BV17" s="410">
        <v>559950</v>
      </c>
      <c r="BW17" s="411"/>
      <c r="BX17" s="411"/>
      <c r="BY17" s="411"/>
      <c r="BZ17" s="411"/>
      <c r="CA17" s="411"/>
      <c r="CB17" s="411"/>
      <c r="CC17" s="412"/>
      <c r="CD17" s="356"/>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7"/>
      <c r="B18" s="532" t="s">
        <v>149</v>
      </c>
      <c r="C18" s="453"/>
      <c r="D18" s="453"/>
      <c r="E18" s="533"/>
      <c r="F18" s="533"/>
      <c r="G18" s="533"/>
      <c r="H18" s="533"/>
      <c r="I18" s="533"/>
      <c r="J18" s="533"/>
      <c r="K18" s="533"/>
      <c r="L18" s="534">
        <v>34.08</v>
      </c>
      <c r="M18" s="534"/>
      <c r="N18" s="534"/>
      <c r="O18" s="534"/>
      <c r="P18" s="534"/>
      <c r="Q18" s="534"/>
      <c r="R18" s="535"/>
      <c r="S18" s="535"/>
      <c r="T18" s="535"/>
      <c r="U18" s="535"/>
      <c r="V18" s="536"/>
      <c r="W18" s="428"/>
      <c r="X18" s="429"/>
      <c r="Y18" s="429"/>
      <c r="Z18" s="429"/>
      <c r="AA18" s="429"/>
      <c r="AB18" s="420"/>
      <c r="AC18" s="537">
        <v>62.8</v>
      </c>
      <c r="AD18" s="538"/>
      <c r="AE18" s="538"/>
      <c r="AF18" s="538"/>
      <c r="AG18" s="539"/>
      <c r="AH18" s="537">
        <v>59.3</v>
      </c>
      <c r="AI18" s="538"/>
      <c r="AJ18" s="538"/>
      <c r="AK18" s="538"/>
      <c r="AL18" s="540"/>
      <c r="AM18" s="439"/>
      <c r="AN18" s="440"/>
      <c r="AO18" s="440"/>
      <c r="AP18" s="440"/>
      <c r="AQ18" s="440"/>
      <c r="AR18" s="440"/>
      <c r="AS18" s="440"/>
      <c r="AT18" s="441"/>
      <c r="AU18" s="442"/>
      <c r="AV18" s="443"/>
      <c r="AW18" s="443"/>
      <c r="AX18" s="443"/>
      <c r="AY18" s="444" t="s">
        <v>150</v>
      </c>
      <c r="AZ18" s="445"/>
      <c r="BA18" s="445"/>
      <c r="BB18" s="445"/>
      <c r="BC18" s="445"/>
      <c r="BD18" s="445"/>
      <c r="BE18" s="445"/>
      <c r="BF18" s="445"/>
      <c r="BG18" s="445"/>
      <c r="BH18" s="445"/>
      <c r="BI18" s="445"/>
      <c r="BJ18" s="445"/>
      <c r="BK18" s="445"/>
      <c r="BL18" s="445"/>
      <c r="BM18" s="446"/>
      <c r="BN18" s="410">
        <v>1866027</v>
      </c>
      <c r="BO18" s="411"/>
      <c r="BP18" s="411"/>
      <c r="BQ18" s="411"/>
      <c r="BR18" s="411"/>
      <c r="BS18" s="411"/>
      <c r="BT18" s="411"/>
      <c r="BU18" s="412"/>
      <c r="BV18" s="410">
        <v>1776697</v>
      </c>
      <c r="BW18" s="411"/>
      <c r="BX18" s="411"/>
      <c r="BY18" s="411"/>
      <c r="BZ18" s="411"/>
      <c r="CA18" s="411"/>
      <c r="CB18" s="411"/>
      <c r="CC18" s="412"/>
      <c r="CD18" s="356"/>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7"/>
      <c r="B19" s="532" t="s">
        <v>151</v>
      </c>
      <c r="C19" s="453"/>
      <c r="D19" s="453"/>
      <c r="E19" s="533"/>
      <c r="F19" s="533"/>
      <c r="G19" s="533"/>
      <c r="H19" s="533"/>
      <c r="I19" s="533"/>
      <c r="J19" s="533"/>
      <c r="K19" s="533"/>
      <c r="L19" s="541">
        <v>125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152</v>
      </c>
      <c r="AZ19" s="445"/>
      <c r="BA19" s="445"/>
      <c r="BB19" s="445"/>
      <c r="BC19" s="445"/>
      <c r="BD19" s="445"/>
      <c r="BE19" s="445"/>
      <c r="BF19" s="445"/>
      <c r="BG19" s="445"/>
      <c r="BH19" s="445"/>
      <c r="BI19" s="445"/>
      <c r="BJ19" s="445"/>
      <c r="BK19" s="445"/>
      <c r="BL19" s="445"/>
      <c r="BM19" s="446"/>
      <c r="BN19" s="410">
        <v>2960911</v>
      </c>
      <c r="BO19" s="411"/>
      <c r="BP19" s="411"/>
      <c r="BQ19" s="411"/>
      <c r="BR19" s="411"/>
      <c r="BS19" s="411"/>
      <c r="BT19" s="411"/>
      <c r="BU19" s="412"/>
      <c r="BV19" s="410">
        <v>2683437</v>
      </c>
      <c r="BW19" s="411"/>
      <c r="BX19" s="411"/>
      <c r="BY19" s="411"/>
      <c r="BZ19" s="411"/>
      <c r="CA19" s="411"/>
      <c r="CB19" s="411"/>
      <c r="CC19" s="412"/>
      <c r="CD19" s="356"/>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7"/>
      <c r="B20" s="532" t="s">
        <v>153</v>
      </c>
      <c r="C20" s="453"/>
      <c r="D20" s="453"/>
      <c r="E20" s="533"/>
      <c r="F20" s="533"/>
      <c r="G20" s="533"/>
      <c r="H20" s="533"/>
      <c r="I20" s="533"/>
      <c r="J20" s="533"/>
      <c r="K20" s="533"/>
      <c r="L20" s="541">
        <v>1687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356"/>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7"/>
      <c r="B21" s="550" t="s">
        <v>154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356"/>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7"/>
      <c r="B22" s="580" t="s">
        <v>155</v>
      </c>
      <c r="C22" s="554"/>
      <c r="D22" s="555"/>
      <c r="E22" s="422" t="s">
        <v>1</v>
      </c>
      <c r="F22" s="427"/>
      <c r="G22" s="427"/>
      <c r="H22" s="427"/>
      <c r="I22" s="427"/>
      <c r="J22" s="427"/>
      <c r="K22" s="417"/>
      <c r="L22" s="422" t="s">
        <v>156</v>
      </c>
      <c r="M22" s="427"/>
      <c r="N22" s="427"/>
      <c r="O22" s="427"/>
      <c r="P22" s="417"/>
      <c r="Q22" s="585" t="s">
        <v>157</v>
      </c>
      <c r="R22" s="586"/>
      <c r="S22" s="586"/>
      <c r="T22" s="586"/>
      <c r="U22" s="586"/>
      <c r="V22" s="587"/>
      <c r="W22" s="553" t="s">
        <v>158</v>
      </c>
      <c r="X22" s="554"/>
      <c r="Y22" s="555"/>
      <c r="Z22" s="422" t="s">
        <v>1</v>
      </c>
      <c r="AA22" s="427"/>
      <c r="AB22" s="427"/>
      <c r="AC22" s="427"/>
      <c r="AD22" s="427"/>
      <c r="AE22" s="427"/>
      <c r="AF22" s="427"/>
      <c r="AG22" s="417"/>
      <c r="AH22" s="591" t="s">
        <v>159</v>
      </c>
      <c r="AI22" s="427"/>
      <c r="AJ22" s="427"/>
      <c r="AK22" s="427"/>
      <c r="AL22" s="417"/>
      <c r="AM22" s="591" t="s">
        <v>160</v>
      </c>
      <c r="AN22" s="592"/>
      <c r="AO22" s="592"/>
      <c r="AP22" s="592"/>
      <c r="AQ22" s="592"/>
      <c r="AR22" s="593"/>
      <c r="AS22" s="585" t="s">
        <v>157</v>
      </c>
      <c r="AT22" s="586"/>
      <c r="AU22" s="586"/>
      <c r="AV22" s="586"/>
      <c r="AW22" s="586"/>
      <c r="AX22" s="597"/>
      <c r="AY22" s="370" t="s">
        <v>161</v>
      </c>
      <c r="AZ22" s="371"/>
      <c r="BA22" s="371"/>
      <c r="BB22" s="371"/>
      <c r="BC22" s="371"/>
      <c r="BD22" s="371"/>
      <c r="BE22" s="371"/>
      <c r="BF22" s="371"/>
      <c r="BG22" s="371"/>
      <c r="BH22" s="371"/>
      <c r="BI22" s="371"/>
      <c r="BJ22" s="371"/>
      <c r="BK22" s="371"/>
      <c r="BL22" s="371"/>
      <c r="BM22" s="372"/>
      <c r="BN22" s="373">
        <v>2610437</v>
      </c>
      <c r="BO22" s="374"/>
      <c r="BP22" s="374"/>
      <c r="BQ22" s="374"/>
      <c r="BR22" s="374"/>
      <c r="BS22" s="374"/>
      <c r="BT22" s="374"/>
      <c r="BU22" s="375"/>
      <c r="BV22" s="373">
        <v>2472469</v>
      </c>
      <c r="BW22" s="374"/>
      <c r="BX22" s="374"/>
      <c r="BY22" s="374"/>
      <c r="BZ22" s="374"/>
      <c r="CA22" s="374"/>
      <c r="CB22" s="374"/>
      <c r="CC22" s="375"/>
      <c r="CD22" s="356"/>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7"/>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162</v>
      </c>
      <c r="AZ23" s="445"/>
      <c r="BA23" s="445"/>
      <c r="BB23" s="445"/>
      <c r="BC23" s="445"/>
      <c r="BD23" s="445"/>
      <c r="BE23" s="445"/>
      <c r="BF23" s="445"/>
      <c r="BG23" s="445"/>
      <c r="BH23" s="445"/>
      <c r="BI23" s="445"/>
      <c r="BJ23" s="445"/>
      <c r="BK23" s="445"/>
      <c r="BL23" s="445"/>
      <c r="BM23" s="446"/>
      <c r="BN23" s="410">
        <v>2554769</v>
      </c>
      <c r="BO23" s="411"/>
      <c r="BP23" s="411"/>
      <c r="BQ23" s="411"/>
      <c r="BR23" s="411"/>
      <c r="BS23" s="411"/>
      <c r="BT23" s="411"/>
      <c r="BU23" s="412"/>
      <c r="BV23" s="410">
        <v>2408686</v>
      </c>
      <c r="BW23" s="411"/>
      <c r="BX23" s="411"/>
      <c r="BY23" s="411"/>
      <c r="BZ23" s="411"/>
      <c r="CA23" s="411"/>
      <c r="CB23" s="411"/>
      <c r="CC23" s="412"/>
      <c r="CD23" s="356"/>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7"/>
      <c r="B24" s="581"/>
      <c r="C24" s="557"/>
      <c r="D24" s="558"/>
      <c r="E24" s="460" t="s">
        <v>163</v>
      </c>
      <c r="F24" s="440"/>
      <c r="G24" s="440"/>
      <c r="H24" s="440"/>
      <c r="I24" s="440"/>
      <c r="J24" s="440"/>
      <c r="K24" s="441"/>
      <c r="L24" s="461">
        <v>1</v>
      </c>
      <c r="M24" s="462"/>
      <c r="N24" s="462"/>
      <c r="O24" s="462"/>
      <c r="P24" s="504"/>
      <c r="Q24" s="461">
        <v>7400</v>
      </c>
      <c r="R24" s="462"/>
      <c r="S24" s="462"/>
      <c r="T24" s="462"/>
      <c r="U24" s="462"/>
      <c r="V24" s="504"/>
      <c r="W24" s="556"/>
      <c r="X24" s="557"/>
      <c r="Y24" s="558"/>
      <c r="Z24" s="460" t="s">
        <v>164</v>
      </c>
      <c r="AA24" s="440"/>
      <c r="AB24" s="440"/>
      <c r="AC24" s="440"/>
      <c r="AD24" s="440"/>
      <c r="AE24" s="440"/>
      <c r="AF24" s="440"/>
      <c r="AG24" s="441"/>
      <c r="AH24" s="461">
        <v>66</v>
      </c>
      <c r="AI24" s="462"/>
      <c r="AJ24" s="462"/>
      <c r="AK24" s="462"/>
      <c r="AL24" s="504"/>
      <c r="AM24" s="461">
        <v>190872</v>
      </c>
      <c r="AN24" s="462"/>
      <c r="AO24" s="462"/>
      <c r="AP24" s="462"/>
      <c r="AQ24" s="462"/>
      <c r="AR24" s="504"/>
      <c r="AS24" s="461">
        <v>2892</v>
      </c>
      <c r="AT24" s="462"/>
      <c r="AU24" s="462"/>
      <c r="AV24" s="462"/>
      <c r="AW24" s="462"/>
      <c r="AX24" s="463"/>
      <c r="AY24" s="526" t="s">
        <v>165</v>
      </c>
      <c r="AZ24" s="527"/>
      <c r="BA24" s="527"/>
      <c r="BB24" s="527"/>
      <c r="BC24" s="527"/>
      <c r="BD24" s="527"/>
      <c r="BE24" s="527"/>
      <c r="BF24" s="527"/>
      <c r="BG24" s="527"/>
      <c r="BH24" s="527"/>
      <c r="BI24" s="527"/>
      <c r="BJ24" s="527"/>
      <c r="BK24" s="527"/>
      <c r="BL24" s="527"/>
      <c r="BM24" s="528"/>
      <c r="BN24" s="410">
        <v>1508078</v>
      </c>
      <c r="BO24" s="411"/>
      <c r="BP24" s="411"/>
      <c r="BQ24" s="411"/>
      <c r="BR24" s="411"/>
      <c r="BS24" s="411"/>
      <c r="BT24" s="411"/>
      <c r="BU24" s="412"/>
      <c r="BV24" s="410">
        <v>1297859</v>
      </c>
      <c r="BW24" s="411"/>
      <c r="BX24" s="411"/>
      <c r="BY24" s="411"/>
      <c r="BZ24" s="411"/>
      <c r="CA24" s="411"/>
      <c r="CB24" s="411"/>
      <c r="CC24" s="412"/>
      <c r="CD24" s="356"/>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7"/>
      <c r="B25" s="581"/>
      <c r="C25" s="557"/>
      <c r="D25" s="558"/>
      <c r="E25" s="460" t="s">
        <v>166</v>
      </c>
      <c r="F25" s="440"/>
      <c r="G25" s="440"/>
      <c r="H25" s="440"/>
      <c r="I25" s="440"/>
      <c r="J25" s="440"/>
      <c r="K25" s="441"/>
      <c r="L25" s="461">
        <v>1</v>
      </c>
      <c r="M25" s="462"/>
      <c r="N25" s="462"/>
      <c r="O25" s="462"/>
      <c r="P25" s="504"/>
      <c r="Q25" s="461">
        <v>5610</v>
      </c>
      <c r="R25" s="462"/>
      <c r="S25" s="462"/>
      <c r="T25" s="462"/>
      <c r="U25" s="462"/>
      <c r="V25" s="504"/>
      <c r="W25" s="556"/>
      <c r="X25" s="557"/>
      <c r="Y25" s="558"/>
      <c r="Z25" s="460" t="s">
        <v>167</v>
      </c>
      <c r="AA25" s="440"/>
      <c r="AB25" s="440"/>
      <c r="AC25" s="440"/>
      <c r="AD25" s="440"/>
      <c r="AE25" s="440"/>
      <c r="AF25" s="440"/>
      <c r="AG25" s="441"/>
      <c r="AH25" s="461" t="s">
        <v>125</v>
      </c>
      <c r="AI25" s="462"/>
      <c r="AJ25" s="462"/>
      <c r="AK25" s="462"/>
      <c r="AL25" s="504"/>
      <c r="AM25" s="461" t="s">
        <v>125</v>
      </c>
      <c r="AN25" s="462"/>
      <c r="AO25" s="462"/>
      <c r="AP25" s="462"/>
      <c r="AQ25" s="462"/>
      <c r="AR25" s="504"/>
      <c r="AS25" s="461" t="s">
        <v>125</v>
      </c>
      <c r="AT25" s="462"/>
      <c r="AU25" s="462"/>
      <c r="AV25" s="462"/>
      <c r="AW25" s="462"/>
      <c r="AX25" s="463"/>
      <c r="AY25" s="370" t="s">
        <v>168</v>
      </c>
      <c r="AZ25" s="371"/>
      <c r="BA25" s="371"/>
      <c r="BB25" s="371"/>
      <c r="BC25" s="371"/>
      <c r="BD25" s="371"/>
      <c r="BE25" s="371"/>
      <c r="BF25" s="371"/>
      <c r="BG25" s="371"/>
      <c r="BH25" s="371"/>
      <c r="BI25" s="371"/>
      <c r="BJ25" s="371"/>
      <c r="BK25" s="371"/>
      <c r="BL25" s="371"/>
      <c r="BM25" s="372"/>
      <c r="BN25" s="373">
        <v>100962</v>
      </c>
      <c r="BO25" s="374"/>
      <c r="BP25" s="374"/>
      <c r="BQ25" s="374"/>
      <c r="BR25" s="374"/>
      <c r="BS25" s="374"/>
      <c r="BT25" s="374"/>
      <c r="BU25" s="375"/>
      <c r="BV25" s="373">
        <v>169122</v>
      </c>
      <c r="BW25" s="374"/>
      <c r="BX25" s="374"/>
      <c r="BY25" s="374"/>
      <c r="BZ25" s="374"/>
      <c r="CA25" s="374"/>
      <c r="CB25" s="374"/>
      <c r="CC25" s="375"/>
      <c r="CD25" s="356"/>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7"/>
      <c r="B26" s="581"/>
      <c r="C26" s="557"/>
      <c r="D26" s="558"/>
      <c r="E26" s="460" t="s">
        <v>169</v>
      </c>
      <c r="F26" s="440"/>
      <c r="G26" s="440"/>
      <c r="H26" s="440"/>
      <c r="I26" s="440"/>
      <c r="J26" s="440"/>
      <c r="K26" s="441"/>
      <c r="L26" s="461">
        <v>1</v>
      </c>
      <c r="M26" s="462"/>
      <c r="N26" s="462"/>
      <c r="O26" s="462"/>
      <c r="P26" s="504"/>
      <c r="Q26" s="461">
        <v>5180</v>
      </c>
      <c r="R26" s="462"/>
      <c r="S26" s="462"/>
      <c r="T26" s="462"/>
      <c r="U26" s="462"/>
      <c r="V26" s="504"/>
      <c r="W26" s="556"/>
      <c r="X26" s="557"/>
      <c r="Y26" s="558"/>
      <c r="Z26" s="460" t="s">
        <v>170</v>
      </c>
      <c r="AA26" s="562"/>
      <c r="AB26" s="562"/>
      <c r="AC26" s="562"/>
      <c r="AD26" s="562"/>
      <c r="AE26" s="562"/>
      <c r="AF26" s="562"/>
      <c r="AG26" s="563"/>
      <c r="AH26" s="461" t="s">
        <v>125</v>
      </c>
      <c r="AI26" s="462"/>
      <c r="AJ26" s="462"/>
      <c r="AK26" s="462"/>
      <c r="AL26" s="504"/>
      <c r="AM26" s="461" t="s">
        <v>125</v>
      </c>
      <c r="AN26" s="462"/>
      <c r="AO26" s="462"/>
      <c r="AP26" s="462"/>
      <c r="AQ26" s="462"/>
      <c r="AR26" s="504"/>
      <c r="AS26" s="461" t="s">
        <v>125</v>
      </c>
      <c r="AT26" s="462"/>
      <c r="AU26" s="462"/>
      <c r="AV26" s="462"/>
      <c r="AW26" s="462"/>
      <c r="AX26" s="463"/>
      <c r="AY26" s="413" t="s">
        <v>171</v>
      </c>
      <c r="AZ26" s="414"/>
      <c r="BA26" s="414"/>
      <c r="BB26" s="414"/>
      <c r="BC26" s="414"/>
      <c r="BD26" s="414"/>
      <c r="BE26" s="414"/>
      <c r="BF26" s="414"/>
      <c r="BG26" s="414"/>
      <c r="BH26" s="414"/>
      <c r="BI26" s="414"/>
      <c r="BJ26" s="414"/>
      <c r="BK26" s="414"/>
      <c r="BL26" s="414"/>
      <c r="BM26" s="415"/>
      <c r="BN26" s="410" t="s">
        <v>125</v>
      </c>
      <c r="BO26" s="411"/>
      <c r="BP26" s="411"/>
      <c r="BQ26" s="411"/>
      <c r="BR26" s="411"/>
      <c r="BS26" s="411"/>
      <c r="BT26" s="411"/>
      <c r="BU26" s="412"/>
      <c r="BV26" s="410" t="s">
        <v>125</v>
      </c>
      <c r="BW26" s="411"/>
      <c r="BX26" s="411"/>
      <c r="BY26" s="411"/>
      <c r="BZ26" s="411"/>
      <c r="CA26" s="411"/>
      <c r="CB26" s="411"/>
      <c r="CC26" s="412"/>
      <c r="CD26" s="356"/>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7"/>
      <c r="B27" s="581"/>
      <c r="C27" s="557"/>
      <c r="D27" s="558"/>
      <c r="E27" s="460" t="s">
        <v>172</v>
      </c>
      <c r="F27" s="440"/>
      <c r="G27" s="440"/>
      <c r="H27" s="440"/>
      <c r="I27" s="440"/>
      <c r="J27" s="440"/>
      <c r="K27" s="441"/>
      <c r="L27" s="461">
        <v>1</v>
      </c>
      <c r="M27" s="462"/>
      <c r="N27" s="462"/>
      <c r="O27" s="462"/>
      <c r="P27" s="504"/>
      <c r="Q27" s="461">
        <v>3100</v>
      </c>
      <c r="R27" s="462"/>
      <c r="S27" s="462"/>
      <c r="T27" s="462"/>
      <c r="U27" s="462"/>
      <c r="V27" s="504"/>
      <c r="W27" s="556"/>
      <c r="X27" s="557"/>
      <c r="Y27" s="558"/>
      <c r="Z27" s="460" t="s">
        <v>173</v>
      </c>
      <c r="AA27" s="440"/>
      <c r="AB27" s="440"/>
      <c r="AC27" s="440"/>
      <c r="AD27" s="440"/>
      <c r="AE27" s="440"/>
      <c r="AF27" s="440"/>
      <c r="AG27" s="441"/>
      <c r="AH27" s="461">
        <v>1</v>
      </c>
      <c r="AI27" s="462"/>
      <c r="AJ27" s="462"/>
      <c r="AK27" s="462"/>
      <c r="AL27" s="504"/>
      <c r="AM27" s="461" t="s">
        <v>174</v>
      </c>
      <c r="AN27" s="462"/>
      <c r="AO27" s="462"/>
      <c r="AP27" s="462"/>
      <c r="AQ27" s="462"/>
      <c r="AR27" s="504"/>
      <c r="AS27" s="461" t="s">
        <v>174</v>
      </c>
      <c r="AT27" s="462"/>
      <c r="AU27" s="462"/>
      <c r="AV27" s="462"/>
      <c r="AW27" s="462"/>
      <c r="AX27" s="463"/>
      <c r="AY27" s="505" t="s">
        <v>175</v>
      </c>
      <c r="AZ27" s="506"/>
      <c r="BA27" s="506"/>
      <c r="BB27" s="506"/>
      <c r="BC27" s="506"/>
      <c r="BD27" s="506"/>
      <c r="BE27" s="506"/>
      <c r="BF27" s="506"/>
      <c r="BG27" s="506"/>
      <c r="BH27" s="506"/>
      <c r="BI27" s="506"/>
      <c r="BJ27" s="506"/>
      <c r="BK27" s="506"/>
      <c r="BL27" s="506"/>
      <c r="BM27" s="507"/>
      <c r="BN27" s="529">
        <v>139752</v>
      </c>
      <c r="BO27" s="530"/>
      <c r="BP27" s="530"/>
      <c r="BQ27" s="530"/>
      <c r="BR27" s="530"/>
      <c r="BS27" s="530"/>
      <c r="BT27" s="530"/>
      <c r="BU27" s="531"/>
      <c r="BV27" s="529">
        <v>139747</v>
      </c>
      <c r="BW27" s="530"/>
      <c r="BX27" s="530"/>
      <c r="BY27" s="530"/>
      <c r="BZ27" s="530"/>
      <c r="CA27" s="530"/>
      <c r="CB27" s="530"/>
      <c r="CC27" s="531"/>
      <c r="CD27" s="35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7"/>
      <c r="B28" s="581"/>
      <c r="C28" s="557"/>
      <c r="D28" s="558"/>
      <c r="E28" s="460" t="s">
        <v>176</v>
      </c>
      <c r="F28" s="440"/>
      <c r="G28" s="440"/>
      <c r="H28" s="440"/>
      <c r="I28" s="440"/>
      <c r="J28" s="440"/>
      <c r="K28" s="441"/>
      <c r="L28" s="461">
        <v>1</v>
      </c>
      <c r="M28" s="462"/>
      <c r="N28" s="462"/>
      <c r="O28" s="462"/>
      <c r="P28" s="504"/>
      <c r="Q28" s="461">
        <v>2550</v>
      </c>
      <c r="R28" s="462"/>
      <c r="S28" s="462"/>
      <c r="T28" s="462"/>
      <c r="U28" s="462"/>
      <c r="V28" s="504"/>
      <c r="W28" s="556"/>
      <c r="X28" s="557"/>
      <c r="Y28" s="558"/>
      <c r="Z28" s="460" t="s">
        <v>177</v>
      </c>
      <c r="AA28" s="440"/>
      <c r="AB28" s="440"/>
      <c r="AC28" s="440"/>
      <c r="AD28" s="440"/>
      <c r="AE28" s="440"/>
      <c r="AF28" s="440"/>
      <c r="AG28" s="441"/>
      <c r="AH28" s="461" t="s">
        <v>125</v>
      </c>
      <c r="AI28" s="462"/>
      <c r="AJ28" s="462"/>
      <c r="AK28" s="462"/>
      <c r="AL28" s="504"/>
      <c r="AM28" s="461" t="s">
        <v>125</v>
      </c>
      <c r="AN28" s="462"/>
      <c r="AO28" s="462"/>
      <c r="AP28" s="462"/>
      <c r="AQ28" s="462"/>
      <c r="AR28" s="504"/>
      <c r="AS28" s="461" t="s">
        <v>125</v>
      </c>
      <c r="AT28" s="462"/>
      <c r="AU28" s="462"/>
      <c r="AV28" s="462"/>
      <c r="AW28" s="462"/>
      <c r="AX28" s="463"/>
      <c r="AY28" s="564" t="s">
        <v>178</v>
      </c>
      <c r="AZ28" s="565"/>
      <c r="BA28" s="565"/>
      <c r="BB28" s="566"/>
      <c r="BC28" s="370" t="s">
        <v>48</v>
      </c>
      <c r="BD28" s="371"/>
      <c r="BE28" s="371"/>
      <c r="BF28" s="371"/>
      <c r="BG28" s="371"/>
      <c r="BH28" s="371"/>
      <c r="BI28" s="371"/>
      <c r="BJ28" s="371"/>
      <c r="BK28" s="371"/>
      <c r="BL28" s="371"/>
      <c r="BM28" s="372"/>
      <c r="BN28" s="373">
        <v>784258</v>
      </c>
      <c r="BO28" s="374"/>
      <c r="BP28" s="374"/>
      <c r="BQ28" s="374"/>
      <c r="BR28" s="374"/>
      <c r="BS28" s="374"/>
      <c r="BT28" s="374"/>
      <c r="BU28" s="375"/>
      <c r="BV28" s="373">
        <v>712242</v>
      </c>
      <c r="BW28" s="374"/>
      <c r="BX28" s="374"/>
      <c r="BY28" s="374"/>
      <c r="BZ28" s="374"/>
      <c r="CA28" s="374"/>
      <c r="CB28" s="374"/>
      <c r="CC28" s="375"/>
      <c r="CD28" s="356"/>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7"/>
      <c r="B29" s="581"/>
      <c r="C29" s="557"/>
      <c r="D29" s="558"/>
      <c r="E29" s="460" t="s">
        <v>179</v>
      </c>
      <c r="F29" s="440"/>
      <c r="G29" s="440"/>
      <c r="H29" s="440"/>
      <c r="I29" s="440"/>
      <c r="J29" s="440"/>
      <c r="K29" s="441"/>
      <c r="L29" s="461">
        <v>8</v>
      </c>
      <c r="M29" s="462"/>
      <c r="N29" s="462"/>
      <c r="O29" s="462"/>
      <c r="P29" s="504"/>
      <c r="Q29" s="461">
        <v>2330</v>
      </c>
      <c r="R29" s="462"/>
      <c r="S29" s="462"/>
      <c r="T29" s="462"/>
      <c r="U29" s="462"/>
      <c r="V29" s="504"/>
      <c r="W29" s="559"/>
      <c r="X29" s="560"/>
      <c r="Y29" s="561"/>
      <c r="Z29" s="460" t="s">
        <v>180</v>
      </c>
      <c r="AA29" s="440"/>
      <c r="AB29" s="440"/>
      <c r="AC29" s="440"/>
      <c r="AD29" s="440"/>
      <c r="AE29" s="440"/>
      <c r="AF29" s="440"/>
      <c r="AG29" s="441"/>
      <c r="AH29" s="461">
        <v>67</v>
      </c>
      <c r="AI29" s="462"/>
      <c r="AJ29" s="462"/>
      <c r="AK29" s="462"/>
      <c r="AL29" s="504"/>
      <c r="AM29" s="461">
        <v>192794</v>
      </c>
      <c r="AN29" s="462"/>
      <c r="AO29" s="462"/>
      <c r="AP29" s="462"/>
      <c r="AQ29" s="462"/>
      <c r="AR29" s="504"/>
      <c r="AS29" s="461">
        <v>2878</v>
      </c>
      <c r="AT29" s="462"/>
      <c r="AU29" s="462"/>
      <c r="AV29" s="462"/>
      <c r="AW29" s="462"/>
      <c r="AX29" s="463"/>
      <c r="AY29" s="567"/>
      <c r="AZ29" s="568"/>
      <c r="BA29" s="568"/>
      <c r="BB29" s="569"/>
      <c r="BC29" s="444" t="s">
        <v>181</v>
      </c>
      <c r="BD29" s="445"/>
      <c r="BE29" s="445"/>
      <c r="BF29" s="445"/>
      <c r="BG29" s="445"/>
      <c r="BH29" s="445"/>
      <c r="BI29" s="445"/>
      <c r="BJ29" s="445"/>
      <c r="BK29" s="445"/>
      <c r="BL29" s="445"/>
      <c r="BM29" s="446"/>
      <c r="BN29" s="410">
        <v>576322</v>
      </c>
      <c r="BO29" s="411"/>
      <c r="BP29" s="411"/>
      <c r="BQ29" s="411"/>
      <c r="BR29" s="411"/>
      <c r="BS29" s="411"/>
      <c r="BT29" s="411"/>
      <c r="BU29" s="412"/>
      <c r="BV29" s="410">
        <v>574841</v>
      </c>
      <c r="BW29" s="411"/>
      <c r="BX29" s="411"/>
      <c r="BY29" s="411"/>
      <c r="BZ29" s="411"/>
      <c r="CA29" s="411"/>
      <c r="CB29" s="411"/>
      <c r="CC29" s="412"/>
      <c r="CD29" s="35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7"/>
      <c r="B30" s="582"/>
      <c r="C30" s="583"/>
      <c r="D30" s="584"/>
      <c r="E30" s="464"/>
      <c r="F30" s="465"/>
      <c r="G30" s="465"/>
      <c r="H30" s="465"/>
      <c r="I30" s="465"/>
      <c r="J30" s="465"/>
      <c r="K30" s="466"/>
      <c r="L30" s="574"/>
      <c r="M30" s="575"/>
      <c r="N30" s="575"/>
      <c r="O30" s="575"/>
      <c r="P30" s="576"/>
      <c r="Q30" s="574"/>
      <c r="R30" s="575"/>
      <c r="S30" s="575"/>
      <c r="T30" s="575"/>
      <c r="U30" s="575"/>
      <c r="V30" s="576"/>
      <c r="W30" s="577" t="s">
        <v>182</v>
      </c>
      <c r="X30" s="578"/>
      <c r="Y30" s="578"/>
      <c r="Z30" s="578"/>
      <c r="AA30" s="578"/>
      <c r="AB30" s="578"/>
      <c r="AC30" s="578"/>
      <c r="AD30" s="578"/>
      <c r="AE30" s="578"/>
      <c r="AF30" s="578"/>
      <c r="AG30" s="579"/>
      <c r="AH30" s="537">
        <v>94.5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2088728</v>
      </c>
      <c r="BO30" s="530"/>
      <c r="BP30" s="530"/>
      <c r="BQ30" s="530"/>
      <c r="BR30" s="530"/>
      <c r="BS30" s="530"/>
      <c r="BT30" s="530"/>
      <c r="BU30" s="531"/>
      <c r="BV30" s="529">
        <v>1779429</v>
      </c>
      <c r="BW30" s="530"/>
      <c r="BX30" s="530"/>
      <c r="BY30" s="530"/>
      <c r="BZ30" s="530"/>
      <c r="CA30" s="530"/>
      <c r="CB30" s="530"/>
      <c r="CC30" s="531"/>
      <c r="CD30" s="35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15">
      <c r="A31" s="177"/>
      <c r="B31" s="193"/>
      <c r="DI31" s="194"/>
    </row>
    <row r="32" spans="1:113" ht="13.5" customHeight="1" x14ac:dyDescent="0.15">
      <c r="A32" s="177"/>
      <c r="B32" s="195"/>
      <c r="C32" s="573" t="s">
        <v>183</v>
      </c>
      <c r="D32" s="573"/>
      <c r="E32" s="573"/>
      <c r="F32" s="573"/>
      <c r="G32" s="573"/>
      <c r="H32" s="573"/>
      <c r="I32" s="573"/>
      <c r="J32" s="573"/>
      <c r="K32" s="573"/>
      <c r="L32" s="573"/>
      <c r="M32" s="573"/>
      <c r="N32" s="573"/>
      <c r="O32" s="573"/>
      <c r="P32" s="573"/>
      <c r="Q32" s="573"/>
      <c r="R32" s="573"/>
      <c r="S32" s="573"/>
      <c r="U32" s="414" t="s">
        <v>184</v>
      </c>
      <c r="V32" s="414"/>
      <c r="W32" s="414"/>
      <c r="X32" s="414"/>
      <c r="Y32" s="414"/>
      <c r="Z32" s="414"/>
      <c r="AA32" s="414"/>
      <c r="AB32" s="414"/>
      <c r="AC32" s="414"/>
      <c r="AD32" s="414"/>
      <c r="AE32" s="414"/>
      <c r="AF32" s="414"/>
      <c r="AG32" s="414"/>
      <c r="AH32" s="414"/>
      <c r="AI32" s="414"/>
      <c r="AJ32" s="414"/>
      <c r="AK32" s="414"/>
      <c r="AM32" s="414" t="s">
        <v>185</v>
      </c>
      <c r="AN32" s="414"/>
      <c r="AO32" s="414"/>
      <c r="AP32" s="414"/>
      <c r="AQ32" s="414"/>
      <c r="AR32" s="414"/>
      <c r="AS32" s="414"/>
      <c r="AT32" s="414"/>
      <c r="AU32" s="414"/>
      <c r="AV32" s="414"/>
      <c r="AW32" s="414"/>
      <c r="AX32" s="414"/>
      <c r="AY32" s="414"/>
      <c r="AZ32" s="414"/>
      <c r="BA32" s="414"/>
      <c r="BB32" s="414"/>
      <c r="BC32" s="414"/>
      <c r="BE32" s="414" t="s">
        <v>186</v>
      </c>
      <c r="BF32" s="414"/>
      <c r="BG32" s="414"/>
      <c r="BH32" s="414"/>
      <c r="BI32" s="414"/>
      <c r="BJ32" s="414"/>
      <c r="BK32" s="414"/>
      <c r="BL32" s="414"/>
      <c r="BM32" s="414"/>
      <c r="BN32" s="414"/>
      <c r="BO32" s="414"/>
      <c r="BP32" s="414"/>
      <c r="BQ32" s="414"/>
      <c r="BR32" s="414"/>
      <c r="BS32" s="414"/>
      <c r="BT32" s="414"/>
      <c r="BU32" s="414"/>
      <c r="BW32" s="414" t="s">
        <v>187</v>
      </c>
      <c r="BX32" s="414"/>
      <c r="BY32" s="414"/>
      <c r="BZ32" s="414"/>
      <c r="CA32" s="414"/>
      <c r="CB32" s="414"/>
      <c r="CC32" s="414"/>
      <c r="CD32" s="414"/>
      <c r="CE32" s="414"/>
      <c r="CF32" s="414"/>
      <c r="CG32" s="414"/>
      <c r="CH32" s="414"/>
      <c r="CI32" s="414"/>
      <c r="CJ32" s="414"/>
      <c r="CK32" s="414"/>
      <c r="CL32" s="414"/>
      <c r="CM32" s="414"/>
      <c r="CO32" s="414" t="s">
        <v>188</v>
      </c>
      <c r="CP32" s="414"/>
      <c r="CQ32" s="414"/>
      <c r="CR32" s="414"/>
      <c r="CS32" s="414"/>
      <c r="CT32" s="414"/>
      <c r="CU32" s="414"/>
      <c r="CV32" s="414"/>
      <c r="CW32" s="414"/>
      <c r="CX32" s="414"/>
      <c r="CY32" s="414"/>
      <c r="CZ32" s="414"/>
      <c r="DA32" s="414"/>
      <c r="DB32" s="414"/>
      <c r="DC32" s="414"/>
      <c r="DD32" s="414"/>
      <c r="DE32" s="414"/>
      <c r="DI32" s="194"/>
    </row>
    <row r="33" spans="1:113" ht="13.5" customHeight="1" x14ac:dyDescent="0.15">
      <c r="A33" s="177"/>
      <c r="B33" s="195"/>
      <c r="C33" s="434" t="s">
        <v>189</v>
      </c>
      <c r="D33" s="434"/>
      <c r="E33" s="399" t="s">
        <v>190</v>
      </c>
      <c r="F33" s="399"/>
      <c r="G33" s="399"/>
      <c r="H33" s="399"/>
      <c r="I33" s="399"/>
      <c r="J33" s="399"/>
      <c r="K33" s="399"/>
      <c r="L33" s="399"/>
      <c r="M33" s="399"/>
      <c r="N33" s="399"/>
      <c r="O33" s="399"/>
      <c r="P33" s="399"/>
      <c r="Q33" s="399"/>
      <c r="R33" s="399"/>
      <c r="S33" s="399"/>
      <c r="T33" s="354"/>
      <c r="U33" s="434" t="s">
        <v>189</v>
      </c>
      <c r="V33" s="434"/>
      <c r="W33" s="399" t="s">
        <v>190</v>
      </c>
      <c r="X33" s="399"/>
      <c r="Y33" s="399"/>
      <c r="Z33" s="399"/>
      <c r="AA33" s="399"/>
      <c r="AB33" s="399"/>
      <c r="AC33" s="399"/>
      <c r="AD33" s="399"/>
      <c r="AE33" s="399"/>
      <c r="AF33" s="399"/>
      <c r="AG33" s="399"/>
      <c r="AH33" s="399"/>
      <c r="AI33" s="399"/>
      <c r="AJ33" s="399"/>
      <c r="AK33" s="399"/>
      <c r="AL33" s="354"/>
      <c r="AM33" s="434" t="s">
        <v>189</v>
      </c>
      <c r="AN33" s="434"/>
      <c r="AO33" s="399" t="s">
        <v>190</v>
      </c>
      <c r="AP33" s="399"/>
      <c r="AQ33" s="399"/>
      <c r="AR33" s="399"/>
      <c r="AS33" s="399"/>
      <c r="AT33" s="399"/>
      <c r="AU33" s="399"/>
      <c r="AV33" s="399"/>
      <c r="AW33" s="399"/>
      <c r="AX33" s="399"/>
      <c r="AY33" s="399"/>
      <c r="AZ33" s="399"/>
      <c r="BA33" s="399"/>
      <c r="BB33" s="399"/>
      <c r="BC33" s="399"/>
      <c r="BD33" s="358"/>
      <c r="BE33" s="399" t="s">
        <v>191</v>
      </c>
      <c r="BF33" s="399"/>
      <c r="BG33" s="399" t="s">
        <v>192</v>
      </c>
      <c r="BH33" s="399"/>
      <c r="BI33" s="399"/>
      <c r="BJ33" s="399"/>
      <c r="BK33" s="399"/>
      <c r="BL33" s="399"/>
      <c r="BM33" s="399"/>
      <c r="BN33" s="399"/>
      <c r="BO33" s="399"/>
      <c r="BP33" s="399"/>
      <c r="BQ33" s="399"/>
      <c r="BR33" s="399"/>
      <c r="BS33" s="399"/>
      <c r="BT33" s="399"/>
      <c r="BU33" s="399"/>
      <c r="BV33" s="358"/>
      <c r="BW33" s="434" t="s">
        <v>191</v>
      </c>
      <c r="BX33" s="434"/>
      <c r="BY33" s="399" t="s">
        <v>193</v>
      </c>
      <c r="BZ33" s="399"/>
      <c r="CA33" s="399"/>
      <c r="CB33" s="399"/>
      <c r="CC33" s="399"/>
      <c r="CD33" s="399"/>
      <c r="CE33" s="399"/>
      <c r="CF33" s="399"/>
      <c r="CG33" s="399"/>
      <c r="CH33" s="399"/>
      <c r="CI33" s="399"/>
      <c r="CJ33" s="399"/>
      <c r="CK33" s="399"/>
      <c r="CL33" s="399"/>
      <c r="CM33" s="399"/>
      <c r="CN33" s="354"/>
      <c r="CO33" s="434" t="s">
        <v>189</v>
      </c>
      <c r="CP33" s="434"/>
      <c r="CQ33" s="399" t="s">
        <v>194</v>
      </c>
      <c r="CR33" s="399"/>
      <c r="CS33" s="399"/>
      <c r="CT33" s="399"/>
      <c r="CU33" s="399"/>
      <c r="CV33" s="399"/>
      <c r="CW33" s="399"/>
      <c r="CX33" s="399"/>
      <c r="CY33" s="399"/>
      <c r="CZ33" s="399"/>
      <c r="DA33" s="399"/>
      <c r="DB33" s="399"/>
      <c r="DC33" s="399"/>
      <c r="DD33" s="399"/>
      <c r="DE33" s="399"/>
      <c r="DF33" s="354"/>
      <c r="DG33" s="599" t="s">
        <v>195</v>
      </c>
      <c r="DH33" s="599"/>
      <c r="DI33" s="355"/>
    </row>
    <row r="34" spans="1:113" ht="32.25" customHeight="1" x14ac:dyDescent="0.15">
      <c r="A34" s="177"/>
      <c r="B34" s="195"/>
      <c r="C34" s="600">
        <f>IF(E34="","",1)</f>
        <v>1</v>
      </c>
      <c r="D34" s="600"/>
      <c r="E34" s="601" t="str">
        <f>IF('[1]各会計、関係団体の財政状況及び健全化判断比率'!B7="","",'[1]各会計、関係団体の財政状況及び健全化判断比率'!B7)</f>
        <v>一般会計</v>
      </c>
      <c r="F34" s="601"/>
      <c r="G34" s="601"/>
      <c r="H34" s="601"/>
      <c r="I34" s="601"/>
      <c r="J34" s="601"/>
      <c r="K34" s="601"/>
      <c r="L34" s="601"/>
      <c r="M34" s="601"/>
      <c r="N34" s="601"/>
      <c r="O34" s="601"/>
      <c r="P34" s="601"/>
      <c r="Q34" s="601"/>
      <c r="R34" s="601"/>
      <c r="S34" s="601"/>
      <c r="T34" s="177"/>
      <c r="U34" s="600">
        <f>IF(W34="","",MAX(C34:D43)+1)</f>
        <v>3</v>
      </c>
      <c r="V34" s="600"/>
      <c r="W34" s="601" t="str">
        <f>IF('[1]各会計、関係団体の財政状況及び健全化判断比率'!B28="","",'[1]各会計、関係団体の財政状況及び健全化判断比率'!B28)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7"/>
      <c r="AM34" s="600" t="str">
        <f>IF(AO34="","",MAX(C34:D43,U34:V43)+1)</f>
        <v/>
      </c>
      <c r="AN34" s="600"/>
      <c r="AO34" s="601"/>
      <c r="AP34" s="601"/>
      <c r="AQ34" s="601"/>
      <c r="AR34" s="601"/>
      <c r="AS34" s="601"/>
      <c r="AT34" s="601"/>
      <c r="AU34" s="601"/>
      <c r="AV34" s="601"/>
      <c r="AW34" s="601"/>
      <c r="AX34" s="601"/>
      <c r="AY34" s="601"/>
      <c r="AZ34" s="601"/>
      <c r="BA34" s="601"/>
      <c r="BB34" s="601"/>
      <c r="BC34" s="601"/>
      <c r="BD34" s="177"/>
      <c r="BE34" s="600">
        <f>IF(BG34="","",MAX(C34:D43,U34:V43,AM34:AN43)+1)</f>
        <v>6</v>
      </c>
      <c r="BF34" s="600"/>
      <c r="BG34" s="601" t="str">
        <f>IF('[1]各会計、関係団体の財政状況及び健全化判断比率'!B31="","",'[1]各会計、関係団体の財政状況及び健全化判断比率'!B31)</f>
        <v>簡易水道事業特別会計</v>
      </c>
      <c r="BH34" s="601"/>
      <c r="BI34" s="601"/>
      <c r="BJ34" s="601"/>
      <c r="BK34" s="601"/>
      <c r="BL34" s="601"/>
      <c r="BM34" s="601"/>
      <c r="BN34" s="601"/>
      <c r="BO34" s="601"/>
      <c r="BP34" s="601"/>
      <c r="BQ34" s="601"/>
      <c r="BR34" s="601"/>
      <c r="BS34" s="601"/>
      <c r="BT34" s="601"/>
      <c r="BU34" s="601"/>
      <c r="BV34" s="177"/>
      <c r="BW34" s="600" t="str">
        <f>IF(BY34="","",MAX(C34:D43,U34:V43,AM34:AN43,BE34:BF43)+1)</f>
        <v/>
      </c>
      <c r="BX34" s="600"/>
      <c r="BY34" s="601" t="str">
        <f>IF('[1]各会計、関係団体の財政状況及び健全化判断比率'!B68="","",'[1]各会計、関係団体の財政状況及び健全化判断比率'!B68)</f>
        <v/>
      </c>
      <c r="BZ34" s="601"/>
      <c r="CA34" s="601"/>
      <c r="CB34" s="601"/>
      <c r="CC34" s="601"/>
      <c r="CD34" s="601"/>
      <c r="CE34" s="601"/>
      <c r="CF34" s="601"/>
      <c r="CG34" s="601"/>
      <c r="CH34" s="601"/>
      <c r="CI34" s="601"/>
      <c r="CJ34" s="601"/>
      <c r="CK34" s="601"/>
      <c r="CL34" s="601"/>
      <c r="CM34" s="601"/>
      <c r="CN34" s="177"/>
      <c r="CO34" s="600" t="str">
        <f>IF(CQ34="","",MAX(C34:D43,U34:V43,AM34:AN43,BE34:BF43,BW34:BX43)+1)</f>
        <v/>
      </c>
      <c r="CP34" s="600"/>
      <c r="CQ34" s="601" t="str">
        <f>IF('[1]各会計、関係団体の財政状況及び健全化判断比率'!BS7="","",'[1]各会計、関係団体の財政状況及び健全化判断比率'!BS7)</f>
        <v/>
      </c>
      <c r="CR34" s="601"/>
      <c r="CS34" s="601"/>
      <c r="CT34" s="601"/>
      <c r="CU34" s="601"/>
      <c r="CV34" s="601"/>
      <c r="CW34" s="601"/>
      <c r="CX34" s="601"/>
      <c r="CY34" s="601"/>
      <c r="CZ34" s="601"/>
      <c r="DA34" s="601"/>
      <c r="DB34" s="601"/>
      <c r="DC34" s="601"/>
      <c r="DD34" s="601"/>
      <c r="DE34" s="601"/>
      <c r="DG34" s="602" t="str">
        <f>IF('[1]各会計、関係団体の財政状況及び健全化判断比率'!BR7="","",'[1]各会計、関係団体の財政状況及び健全化判断比率'!BR7)</f>
        <v/>
      </c>
      <c r="DH34" s="602"/>
      <c r="DI34" s="355"/>
    </row>
    <row r="35" spans="1:113" ht="32.25" customHeight="1" x14ac:dyDescent="0.15">
      <c r="A35" s="177"/>
      <c r="B35" s="195"/>
      <c r="C35" s="600">
        <f>IF(E35="","",C34+1)</f>
        <v>2</v>
      </c>
      <c r="D35" s="600"/>
      <c r="E35" s="601" t="str">
        <f>IF('[1]各会計、関係団体の財政状況及び健全化判断比率'!B8="","",'[1]各会計、関係団体の財政状況及び健全化判断比率'!B8)</f>
        <v>恒久対策事業特別会計</v>
      </c>
      <c r="F35" s="601"/>
      <c r="G35" s="601"/>
      <c r="H35" s="601"/>
      <c r="I35" s="601"/>
      <c r="J35" s="601"/>
      <c r="K35" s="601"/>
      <c r="L35" s="601"/>
      <c r="M35" s="601"/>
      <c r="N35" s="601"/>
      <c r="O35" s="601"/>
      <c r="P35" s="601"/>
      <c r="Q35" s="601"/>
      <c r="R35" s="601"/>
      <c r="S35" s="601"/>
      <c r="T35" s="177"/>
      <c r="U35" s="600">
        <f>IF(W35="","",U34+1)</f>
        <v>4</v>
      </c>
      <c r="V35" s="600"/>
      <c r="W35" s="601" t="str">
        <f>IF('[1]各会計、関係団体の財政状況及び健全化判断比率'!B29="","",'[1]各会計、関係団体の財政状況及び健全化判断比率'!B29)</f>
        <v>後期高齢者医療事業特別会計</v>
      </c>
      <c r="X35" s="601"/>
      <c r="Y35" s="601"/>
      <c r="Z35" s="601"/>
      <c r="AA35" s="601"/>
      <c r="AB35" s="601"/>
      <c r="AC35" s="601"/>
      <c r="AD35" s="601"/>
      <c r="AE35" s="601"/>
      <c r="AF35" s="601"/>
      <c r="AG35" s="601"/>
      <c r="AH35" s="601"/>
      <c r="AI35" s="601"/>
      <c r="AJ35" s="601"/>
      <c r="AK35" s="601"/>
      <c r="AL35" s="177"/>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7"/>
      <c r="BE35" s="600">
        <f t="shared" ref="BE35:BE43" si="1">IF(BG35="","",BE34+1)</f>
        <v>7</v>
      </c>
      <c r="BF35" s="600"/>
      <c r="BG35" s="601" t="str">
        <f>IF('[1]各会計、関係団体の財政状況及び健全化判断比率'!B32="","",'[1]各会計、関係団体の財政状況及び健全化判断比率'!B32)</f>
        <v>宅地造成事業特別会計</v>
      </c>
      <c r="BH35" s="601"/>
      <c r="BI35" s="601"/>
      <c r="BJ35" s="601"/>
      <c r="BK35" s="601"/>
      <c r="BL35" s="601"/>
      <c r="BM35" s="601"/>
      <c r="BN35" s="601"/>
      <c r="BO35" s="601"/>
      <c r="BP35" s="601"/>
      <c r="BQ35" s="601"/>
      <c r="BR35" s="601"/>
      <c r="BS35" s="601"/>
      <c r="BT35" s="601"/>
      <c r="BU35" s="601"/>
      <c r="BV35" s="177"/>
      <c r="BW35" s="600" t="str">
        <f t="shared" ref="BW35:BW43" si="2">IF(BY35="","",BW34+1)</f>
        <v/>
      </c>
      <c r="BX35" s="600"/>
      <c r="BY35" s="601" t="str">
        <f>IF('[1]各会計、関係団体の財政状況及び健全化判断比率'!B69="","",'[1]各会計、関係団体の財政状況及び健全化判断比率'!B69)</f>
        <v/>
      </c>
      <c r="BZ35" s="601"/>
      <c r="CA35" s="601"/>
      <c r="CB35" s="601"/>
      <c r="CC35" s="601"/>
      <c r="CD35" s="601"/>
      <c r="CE35" s="601"/>
      <c r="CF35" s="601"/>
      <c r="CG35" s="601"/>
      <c r="CH35" s="601"/>
      <c r="CI35" s="601"/>
      <c r="CJ35" s="601"/>
      <c r="CK35" s="601"/>
      <c r="CL35" s="601"/>
      <c r="CM35" s="601"/>
      <c r="CN35" s="177"/>
      <c r="CO35" s="600" t="str">
        <f t="shared" ref="CO35:CO43" si="3">IF(CQ35="","",CO34+1)</f>
        <v/>
      </c>
      <c r="CP35" s="600"/>
      <c r="CQ35" s="601" t="str">
        <f>IF('[1]各会計、関係団体の財政状況及び健全化判断比率'!BS8="","",'[1]各会計、関係団体の財政状況及び健全化判断比率'!BS8)</f>
        <v/>
      </c>
      <c r="CR35" s="601"/>
      <c r="CS35" s="601"/>
      <c r="CT35" s="601"/>
      <c r="CU35" s="601"/>
      <c r="CV35" s="601"/>
      <c r="CW35" s="601"/>
      <c r="CX35" s="601"/>
      <c r="CY35" s="601"/>
      <c r="CZ35" s="601"/>
      <c r="DA35" s="601"/>
      <c r="DB35" s="601"/>
      <c r="DC35" s="601"/>
      <c r="DD35" s="601"/>
      <c r="DE35" s="601"/>
      <c r="DG35" s="602" t="str">
        <f>IF('[1]各会計、関係団体の財政状況及び健全化判断比率'!BR8="","",'[1]各会計、関係団体の財政状況及び健全化判断比率'!BR8)</f>
        <v/>
      </c>
      <c r="DH35" s="602"/>
      <c r="DI35" s="355"/>
    </row>
    <row r="36" spans="1:113" ht="32.25" customHeight="1" x14ac:dyDescent="0.15">
      <c r="A36" s="177"/>
      <c r="B36" s="195"/>
      <c r="C36" s="600" t="str">
        <f>IF(E36="","",C35+1)</f>
        <v/>
      </c>
      <c r="D36" s="600"/>
      <c r="E36" s="601" t="str">
        <f>IF('[1]各会計、関係団体の財政状況及び健全化判断比率'!B9="","",'[1]各会計、関係団体の財政状況及び健全化判断比率'!B9)</f>
        <v/>
      </c>
      <c r="F36" s="601"/>
      <c r="G36" s="601"/>
      <c r="H36" s="601"/>
      <c r="I36" s="601"/>
      <c r="J36" s="601"/>
      <c r="K36" s="601"/>
      <c r="L36" s="601"/>
      <c r="M36" s="601"/>
      <c r="N36" s="601"/>
      <c r="O36" s="601"/>
      <c r="P36" s="601"/>
      <c r="Q36" s="601"/>
      <c r="R36" s="601"/>
      <c r="S36" s="601"/>
      <c r="T36" s="177"/>
      <c r="U36" s="600">
        <f t="shared" ref="U36:U43" si="4">IF(W36="","",U35+1)</f>
        <v>5</v>
      </c>
      <c r="V36" s="600"/>
      <c r="W36" s="601" t="str">
        <f>IF('[1]各会計、関係団体の財政状況及び健全化判断比率'!B30="","",'[1]各会計、関係団体の財政状況及び健全化判断比率'!B30)</f>
        <v>介護保険事業特別会計</v>
      </c>
      <c r="X36" s="601"/>
      <c r="Y36" s="601"/>
      <c r="Z36" s="601"/>
      <c r="AA36" s="601"/>
      <c r="AB36" s="601"/>
      <c r="AC36" s="601"/>
      <c r="AD36" s="601"/>
      <c r="AE36" s="601"/>
      <c r="AF36" s="601"/>
      <c r="AG36" s="601"/>
      <c r="AH36" s="601"/>
      <c r="AI36" s="601"/>
      <c r="AJ36" s="601"/>
      <c r="AK36" s="601"/>
      <c r="AL36" s="177"/>
      <c r="AM36" s="600" t="str">
        <f t="shared" si="0"/>
        <v/>
      </c>
      <c r="AN36" s="600"/>
      <c r="AO36" s="601"/>
      <c r="AP36" s="601"/>
      <c r="AQ36" s="601"/>
      <c r="AR36" s="601"/>
      <c r="AS36" s="601"/>
      <c r="AT36" s="601"/>
      <c r="AU36" s="601"/>
      <c r="AV36" s="601"/>
      <c r="AW36" s="601"/>
      <c r="AX36" s="601"/>
      <c r="AY36" s="601"/>
      <c r="AZ36" s="601"/>
      <c r="BA36" s="601"/>
      <c r="BB36" s="601"/>
      <c r="BC36" s="601"/>
      <c r="BD36" s="177"/>
      <c r="BE36" s="600" t="str">
        <f t="shared" si="1"/>
        <v/>
      </c>
      <c r="BF36" s="600"/>
      <c r="BG36" s="601"/>
      <c r="BH36" s="601"/>
      <c r="BI36" s="601"/>
      <c r="BJ36" s="601"/>
      <c r="BK36" s="601"/>
      <c r="BL36" s="601"/>
      <c r="BM36" s="601"/>
      <c r="BN36" s="601"/>
      <c r="BO36" s="601"/>
      <c r="BP36" s="601"/>
      <c r="BQ36" s="601"/>
      <c r="BR36" s="601"/>
      <c r="BS36" s="601"/>
      <c r="BT36" s="601"/>
      <c r="BU36" s="601"/>
      <c r="BV36" s="177"/>
      <c r="BW36" s="600" t="str">
        <f t="shared" si="2"/>
        <v/>
      </c>
      <c r="BX36" s="600"/>
      <c r="BY36" s="601" t="str">
        <f>IF('[1]各会計、関係団体の財政状況及び健全化判断比率'!B70="","",'[1]各会計、関係団体の財政状況及び健全化判断比率'!B70)</f>
        <v/>
      </c>
      <c r="BZ36" s="601"/>
      <c r="CA36" s="601"/>
      <c r="CB36" s="601"/>
      <c r="CC36" s="601"/>
      <c r="CD36" s="601"/>
      <c r="CE36" s="601"/>
      <c r="CF36" s="601"/>
      <c r="CG36" s="601"/>
      <c r="CH36" s="601"/>
      <c r="CI36" s="601"/>
      <c r="CJ36" s="601"/>
      <c r="CK36" s="601"/>
      <c r="CL36" s="601"/>
      <c r="CM36" s="601"/>
      <c r="CN36" s="177"/>
      <c r="CO36" s="600" t="str">
        <f t="shared" si="3"/>
        <v/>
      </c>
      <c r="CP36" s="600"/>
      <c r="CQ36" s="601" t="str">
        <f>IF('[1]各会計、関係団体の財政状況及び健全化判断比率'!BS9="","",'[1]各会計、関係団体の財政状況及び健全化判断比率'!BS9)</f>
        <v/>
      </c>
      <c r="CR36" s="601"/>
      <c r="CS36" s="601"/>
      <c r="CT36" s="601"/>
      <c r="CU36" s="601"/>
      <c r="CV36" s="601"/>
      <c r="CW36" s="601"/>
      <c r="CX36" s="601"/>
      <c r="CY36" s="601"/>
      <c r="CZ36" s="601"/>
      <c r="DA36" s="601"/>
      <c r="DB36" s="601"/>
      <c r="DC36" s="601"/>
      <c r="DD36" s="601"/>
      <c r="DE36" s="601"/>
      <c r="DG36" s="602" t="str">
        <f>IF('[1]各会計、関係団体の財政状況及び健全化判断比率'!BR9="","",'[1]各会計、関係団体の財政状況及び健全化判断比率'!BR9)</f>
        <v/>
      </c>
      <c r="DH36" s="602"/>
      <c r="DI36" s="355"/>
    </row>
    <row r="37" spans="1:113" ht="32.25" customHeight="1" x14ac:dyDescent="0.15">
      <c r="A37" s="177"/>
      <c r="B37" s="195"/>
      <c r="C37" s="600" t="str">
        <f>IF(E37="","",C36+1)</f>
        <v/>
      </c>
      <c r="D37" s="600"/>
      <c r="E37" s="601" t="str">
        <f>IF('[1]各会計、関係団体の財政状況及び健全化判断比率'!B10="","",'[1]各会計、関係団体の財政状況及び健全化判断比率'!B10)</f>
        <v/>
      </c>
      <c r="F37" s="601"/>
      <c r="G37" s="601"/>
      <c r="H37" s="601"/>
      <c r="I37" s="601"/>
      <c r="J37" s="601"/>
      <c r="K37" s="601"/>
      <c r="L37" s="601"/>
      <c r="M37" s="601"/>
      <c r="N37" s="601"/>
      <c r="O37" s="601"/>
      <c r="P37" s="601"/>
      <c r="Q37" s="601"/>
      <c r="R37" s="601"/>
      <c r="S37" s="601"/>
      <c r="T37" s="177"/>
      <c r="U37" s="600" t="str">
        <f t="shared" si="4"/>
        <v/>
      </c>
      <c r="V37" s="600"/>
      <c r="W37" s="601"/>
      <c r="X37" s="601"/>
      <c r="Y37" s="601"/>
      <c r="Z37" s="601"/>
      <c r="AA37" s="601"/>
      <c r="AB37" s="601"/>
      <c r="AC37" s="601"/>
      <c r="AD37" s="601"/>
      <c r="AE37" s="601"/>
      <c r="AF37" s="601"/>
      <c r="AG37" s="601"/>
      <c r="AH37" s="601"/>
      <c r="AI37" s="601"/>
      <c r="AJ37" s="601"/>
      <c r="AK37" s="601"/>
      <c r="AL37" s="177"/>
      <c r="AM37" s="600" t="str">
        <f t="shared" si="0"/>
        <v/>
      </c>
      <c r="AN37" s="600"/>
      <c r="AO37" s="601"/>
      <c r="AP37" s="601"/>
      <c r="AQ37" s="601"/>
      <c r="AR37" s="601"/>
      <c r="AS37" s="601"/>
      <c r="AT37" s="601"/>
      <c r="AU37" s="601"/>
      <c r="AV37" s="601"/>
      <c r="AW37" s="601"/>
      <c r="AX37" s="601"/>
      <c r="AY37" s="601"/>
      <c r="AZ37" s="601"/>
      <c r="BA37" s="601"/>
      <c r="BB37" s="601"/>
      <c r="BC37" s="601"/>
      <c r="BD37" s="177"/>
      <c r="BE37" s="600" t="str">
        <f t="shared" si="1"/>
        <v/>
      </c>
      <c r="BF37" s="600"/>
      <c r="BG37" s="601"/>
      <c r="BH37" s="601"/>
      <c r="BI37" s="601"/>
      <c r="BJ37" s="601"/>
      <c r="BK37" s="601"/>
      <c r="BL37" s="601"/>
      <c r="BM37" s="601"/>
      <c r="BN37" s="601"/>
      <c r="BO37" s="601"/>
      <c r="BP37" s="601"/>
      <c r="BQ37" s="601"/>
      <c r="BR37" s="601"/>
      <c r="BS37" s="601"/>
      <c r="BT37" s="601"/>
      <c r="BU37" s="601"/>
      <c r="BV37" s="177"/>
      <c r="BW37" s="600" t="str">
        <f t="shared" si="2"/>
        <v/>
      </c>
      <c r="BX37" s="600"/>
      <c r="BY37" s="601" t="str">
        <f>IF('[1]各会計、関係団体の財政状況及び健全化判断比率'!B71="","",'[1]各会計、関係団体の財政状況及び健全化判断比率'!B71)</f>
        <v/>
      </c>
      <c r="BZ37" s="601"/>
      <c r="CA37" s="601"/>
      <c r="CB37" s="601"/>
      <c r="CC37" s="601"/>
      <c r="CD37" s="601"/>
      <c r="CE37" s="601"/>
      <c r="CF37" s="601"/>
      <c r="CG37" s="601"/>
      <c r="CH37" s="601"/>
      <c r="CI37" s="601"/>
      <c r="CJ37" s="601"/>
      <c r="CK37" s="601"/>
      <c r="CL37" s="601"/>
      <c r="CM37" s="601"/>
      <c r="CN37" s="177"/>
      <c r="CO37" s="600" t="str">
        <f t="shared" si="3"/>
        <v/>
      </c>
      <c r="CP37" s="600"/>
      <c r="CQ37" s="601" t="str">
        <f>IF('[1]各会計、関係団体の財政状況及び健全化判断比率'!BS10="","",'[1]各会計、関係団体の財政状況及び健全化判断比率'!BS10)</f>
        <v/>
      </c>
      <c r="CR37" s="601"/>
      <c r="CS37" s="601"/>
      <c r="CT37" s="601"/>
      <c r="CU37" s="601"/>
      <c r="CV37" s="601"/>
      <c r="CW37" s="601"/>
      <c r="CX37" s="601"/>
      <c r="CY37" s="601"/>
      <c r="CZ37" s="601"/>
      <c r="DA37" s="601"/>
      <c r="DB37" s="601"/>
      <c r="DC37" s="601"/>
      <c r="DD37" s="601"/>
      <c r="DE37" s="601"/>
      <c r="DG37" s="602" t="str">
        <f>IF('[1]各会計、関係団体の財政状況及び健全化判断比率'!BR10="","",'[1]各会計、関係団体の財政状況及び健全化判断比率'!BR10)</f>
        <v/>
      </c>
      <c r="DH37" s="602"/>
      <c r="DI37" s="355"/>
    </row>
    <row r="38" spans="1:113" ht="32.25" customHeight="1" x14ac:dyDescent="0.15">
      <c r="A38" s="177"/>
      <c r="B38" s="195"/>
      <c r="C38" s="600" t="str">
        <f t="shared" ref="C38:C43" si="5">IF(E38="","",C37+1)</f>
        <v/>
      </c>
      <c r="D38" s="600"/>
      <c r="E38" s="601" t="str">
        <f>IF('[1]各会計、関係団体の財政状況及び健全化判断比率'!B11="","",'[1]各会計、関係団体の財政状況及び健全化判断比率'!B11)</f>
        <v/>
      </c>
      <c r="F38" s="601"/>
      <c r="G38" s="601"/>
      <c r="H38" s="601"/>
      <c r="I38" s="601"/>
      <c r="J38" s="601"/>
      <c r="K38" s="601"/>
      <c r="L38" s="601"/>
      <c r="M38" s="601"/>
      <c r="N38" s="601"/>
      <c r="O38" s="601"/>
      <c r="P38" s="601"/>
      <c r="Q38" s="601"/>
      <c r="R38" s="601"/>
      <c r="S38" s="601"/>
      <c r="T38" s="177"/>
      <c r="U38" s="600" t="str">
        <f t="shared" si="4"/>
        <v/>
      </c>
      <c r="V38" s="600"/>
      <c r="W38" s="601"/>
      <c r="X38" s="601"/>
      <c r="Y38" s="601"/>
      <c r="Z38" s="601"/>
      <c r="AA38" s="601"/>
      <c r="AB38" s="601"/>
      <c r="AC38" s="601"/>
      <c r="AD38" s="601"/>
      <c r="AE38" s="601"/>
      <c r="AF38" s="601"/>
      <c r="AG38" s="601"/>
      <c r="AH38" s="601"/>
      <c r="AI38" s="601"/>
      <c r="AJ38" s="601"/>
      <c r="AK38" s="601"/>
      <c r="AL38" s="177"/>
      <c r="AM38" s="600" t="str">
        <f t="shared" si="0"/>
        <v/>
      </c>
      <c r="AN38" s="600"/>
      <c r="AO38" s="601"/>
      <c r="AP38" s="601"/>
      <c r="AQ38" s="601"/>
      <c r="AR38" s="601"/>
      <c r="AS38" s="601"/>
      <c r="AT38" s="601"/>
      <c r="AU38" s="601"/>
      <c r="AV38" s="601"/>
      <c r="AW38" s="601"/>
      <c r="AX38" s="601"/>
      <c r="AY38" s="601"/>
      <c r="AZ38" s="601"/>
      <c r="BA38" s="601"/>
      <c r="BB38" s="601"/>
      <c r="BC38" s="601"/>
      <c r="BD38" s="177"/>
      <c r="BE38" s="600" t="str">
        <f t="shared" si="1"/>
        <v/>
      </c>
      <c r="BF38" s="600"/>
      <c r="BG38" s="601"/>
      <c r="BH38" s="601"/>
      <c r="BI38" s="601"/>
      <c r="BJ38" s="601"/>
      <c r="BK38" s="601"/>
      <c r="BL38" s="601"/>
      <c r="BM38" s="601"/>
      <c r="BN38" s="601"/>
      <c r="BO38" s="601"/>
      <c r="BP38" s="601"/>
      <c r="BQ38" s="601"/>
      <c r="BR38" s="601"/>
      <c r="BS38" s="601"/>
      <c r="BT38" s="601"/>
      <c r="BU38" s="601"/>
      <c r="BV38" s="177"/>
      <c r="BW38" s="600" t="str">
        <f t="shared" si="2"/>
        <v/>
      </c>
      <c r="BX38" s="600"/>
      <c r="BY38" s="601" t="str">
        <f>IF('[1]各会計、関係団体の財政状況及び健全化判断比率'!B72="","",'[1]各会計、関係団体の財政状況及び健全化判断比率'!B72)</f>
        <v/>
      </c>
      <c r="BZ38" s="601"/>
      <c r="CA38" s="601"/>
      <c r="CB38" s="601"/>
      <c r="CC38" s="601"/>
      <c r="CD38" s="601"/>
      <c r="CE38" s="601"/>
      <c r="CF38" s="601"/>
      <c r="CG38" s="601"/>
      <c r="CH38" s="601"/>
      <c r="CI38" s="601"/>
      <c r="CJ38" s="601"/>
      <c r="CK38" s="601"/>
      <c r="CL38" s="601"/>
      <c r="CM38" s="601"/>
      <c r="CN38" s="177"/>
      <c r="CO38" s="600" t="str">
        <f t="shared" si="3"/>
        <v/>
      </c>
      <c r="CP38" s="600"/>
      <c r="CQ38" s="601" t="str">
        <f>IF('[1]各会計、関係団体の財政状況及び健全化判断比率'!BS11="","",'[1]各会計、関係団体の財政状況及び健全化判断比率'!BS11)</f>
        <v/>
      </c>
      <c r="CR38" s="601"/>
      <c r="CS38" s="601"/>
      <c r="CT38" s="601"/>
      <c r="CU38" s="601"/>
      <c r="CV38" s="601"/>
      <c r="CW38" s="601"/>
      <c r="CX38" s="601"/>
      <c r="CY38" s="601"/>
      <c r="CZ38" s="601"/>
      <c r="DA38" s="601"/>
      <c r="DB38" s="601"/>
      <c r="DC38" s="601"/>
      <c r="DD38" s="601"/>
      <c r="DE38" s="601"/>
      <c r="DG38" s="602" t="str">
        <f>IF('[1]各会計、関係団体の財政状況及び健全化判断比率'!BR11="","",'[1]各会計、関係団体の財政状況及び健全化判断比率'!BR11)</f>
        <v/>
      </c>
      <c r="DH38" s="602"/>
      <c r="DI38" s="355"/>
    </row>
    <row r="39" spans="1:113" ht="32.25" customHeight="1" x14ac:dyDescent="0.15">
      <c r="A39" s="177"/>
      <c r="B39" s="195"/>
      <c r="C39" s="600" t="str">
        <f t="shared" si="5"/>
        <v/>
      </c>
      <c r="D39" s="600"/>
      <c r="E39" s="601" t="str">
        <f>IF('[1]各会計、関係団体の財政状況及び健全化判断比率'!B12="","",'[1]各会計、関係団体の財政状況及び健全化判断比率'!B12)</f>
        <v/>
      </c>
      <c r="F39" s="601"/>
      <c r="G39" s="601"/>
      <c r="H39" s="601"/>
      <c r="I39" s="601"/>
      <c r="J39" s="601"/>
      <c r="K39" s="601"/>
      <c r="L39" s="601"/>
      <c r="M39" s="601"/>
      <c r="N39" s="601"/>
      <c r="O39" s="601"/>
      <c r="P39" s="601"/>
      <c r="Q39" s="601"/>
      <c r="R39" s="601"/>
      <c r="S39" s="601"/>
      <c r="T39" s="177"/>
      <c r="U39" s="600" t="str">
        <f t="shared" si="4"/>
        <v/>
      </c>
      <c r="V39" s="600"/>
      <c r="W39" s="601"/>
      <c r="X39" s="601"/>
      <c r="Y39" s="601"/>
      <c r="Z39" s="601"/>
      <c r="AA39" s="601"/>
      <c r="AB39" s="601"/>
      <c r="AC39" s="601"/>
      <c r="AD39" s="601"/>
      <c r="AE39" s="601"/>
      <c r="AF39" s="601"/>
      <c r="AG39" s="601"/>
      <c r="AH39" s="601"/>
      <c r="AI39" s="601"/>
      <c r="AJ39" s="601"/>
      <c r="AK39" s="601"/>
      <c r="AL39" s="177"/>
      <c r="AM39" s="600" t="str">
        <f t="shared" si="0"/>
        <v/>
      </c>
      <c r="AN39" s="600"/>
      <c r="AO39" s="601"/>
      <c r="AP39" s="601"/>
      <c r="AQ39" s="601"/>
      <c r="AR39" s="601"/>
      <c r="AS39" s="601"/>
      <c r="AT39" s="601"/>
      <c r="AU39" s="601"/>
      <c r="AV39" s="601"/>
      <c r="AW39" s="601"/>
      <c r="AX39" s="601"/>
      <c r="AY39" s="601"/>
      <c r="AZ39" s="601"/>
      <c r="BA39" s="601"/>
      <c r="BB39" s="601"/>
      <c r="BC39" s="601"/>
      <c r="BD39" s="177"/>
      <c r="BE39" s="600" t="str">
        <f t="shared" si="1"/>
        <v/>
      </c>
      <c r="BF39" s="600"/>
      <c r="BG39" s="601"/>
      <c r="BH39" s="601"/>
      <c r="BI39" s="601"/>
      <c r="BJ39" s="601"/>
      <c r="BK39" s="601"/>
      <c r="BL39" s="601"/>
      <c r="BM39" s="601"/>
      <c r="BN39" s="601"/>
      <c r="BO39" s="601"/>
      <c r="BP39" s="601"/>
      <c r="BQ39" s="601"/>
      <c r="BR39" s="601"/>
      <c r="BS39" s="601"/>
      <c r="BT39" s="601"/>
      <c r="BU39" s="601"/>
      <c r="BV39" s="177"/>
      <c r="BW39" s="600" t="str">
        <f t="shared" si="2"/>
        <v/>
      </c>
      <c r="BX39" s="600"/>
      <c r="BY39" s="601" t="str">
        <f>IF('[1]各会計、関係団体の財政状況及び健全化判断比率'!B73="","",'[1]各会計、関係団体の財政状況及び健全化判断比率'!B73)</f>
        <v/>
      </c>
      <c r="BZ39" s="601"/>
      <c r="CA39" s="601"/>
      <c r="CB39" s="601"/>
      <c r="CC39" s="601"/>
      <c r="CD39" s="601"/>
      <c r="CE39" s="601"/>
      <c r="CF39" s="601"/>
      <c r="CG39" s="601"/>
      <c r="CH39" s="601"/>
      <c r="CI39" s="601"/>
      <c r="CJ39" s="601"/>
      <c r="CK39" s="601"/>
      <c r="CL39" s="601"/>
      <c r="CM39" s="601"/>
      <c r="CN39" s="177"/>
      <c r="CO39" s="600" t="str">
        <f t="shared" si="3"/>
        <v/>
      </c>
      <c r="CP39" s="600"/>
      <c r="CQ39" s="601" t="str">
        <f>IF('[1]各会計、関係団体の財政状況及び健全化判断比率'!BS12="","",'[1]各会計、関係団体の財政状況及び健全化判断比率'!BS12)</f>
        <v/>
      </c>
      <c r="CR39" s="601"/>
      <c r="CS39" s="601"/>
      <c r="CT39" s="601"/>
      <c r="CU39" s="601"/>
      <c r="CV39" s="601"/>
      <c r="CW39" s="601"/>
      <c r="CX39" s="601"/>
      <c r="CY39" s="601"/>
      <c r="CZ39" s="601"/>
      <c r="DA39" s="601"/>
      <c r="DB39" s="601"/>
      <c r="DC39" s="601"/>
      <c r="DD39" s="601"/>
      <c r="DE39" s="601"/>
      <c r="DG39" s="602" t="str">
        <f>IF('[1]各会計、関係団体の財政状況及び健全化判断比率'!BR12="","",'[1]各会計、関係団体の財政状況及び健全化判断比率'!BR12)</f>
        <v/>
      </c>
      <c r="DH39" s="602"/>
      <c r="DI39" s="355"/>
    </row>
    <row r="40" spans="1:113" ht="32.25" customHeight="1" x14ac:dyDescent="0.15">
      <c r="A40" s="177"/>
      <c r="B40" s="195"/>
      <c r="C40" s="600" t="str">
        <f t="shared" si="5"/>
        <v/>
      </c>
      <c r="D40" s="600"/>
      <c r="E40" s="601" t="str">
        <f>IF('[1]各会計、関係団体の財政状況及び健全化判断比率'!B13="","",'[1]各会計、関係団体の財政状況及び健全化判断比率'!B13)</f>
        <v/>
      </c>
      <c r="F40" s="601"/>
      <c r="G40" s="601"/>
      <c r="H40" s="601"/>
      <c r="I40" s="601"/>
      <c r="J40" s="601"/>
      <c r="K40" s="601"/>
      <c r="L40" s="601"/>
      <c r="M40" s="601"/>
      <c r="N40" s="601"/>
      <c r="O40" s="601"/>
      <c r="P40" s="601"/>
      <c r="Q40" s="601"/>
      <c r="R40" s="601"/>
      <c r="S40" s="601"/>
      <c r="T40" s="177"/>
      <c r="U40" s="600" t="str">
        <f t="shared" si="4"/>
        <v/>
      </c>
      <c r="V40" s="600"/>
      <c r="W40" s="601"/>
      <c r="X40" s="601"/>
      <c r="Y40" s="601"/>
      <c r="Z40" s="601"/>
      <c r="AA40" s="601"/>
      <c r="AB40" s="601"/>
      <c r="AC40" s="601"/>
      <c r="AD40" s="601"/>
      <c r="AE40" s="601"/>
      <c r="AF40" s="601"/>
      <c r="AG40" s="601"/>
      <c r="AH40" s="601"/>
      <c r="AI40" s="601"/>
      <c r="AJ40" s="601"/>
      <c r="AK40" s="601"/>
      <c r="AL40" s="177"/>
      <c r="AM40" s="600" t="str">
        <f t="shared" si="0"/>
        <v/>
      </c>
      <c r="AN40" s="600"/>
      <c r="AO40" s="601"/>
      <c r="AP40" s="601"/>
      <c r="AQ40" s="601"/>
      <c r="AR40" s="601"/>
      <c r="AS40" s="601"/>
      <c r="AT40" s="601"/>
      <c r="AU40" s="601"/>
      <c r="AV40" s="601"/>
      <c r="AW40" s="601"/>
      <c r="AX40" s="601"/>
      <c r="AY40" s="601"/>
      <c r="AZ40" s="601"/>
      <c r="BA40" s="601"/>
      <c r="BB40" s="601"/>
      <c r="BC40" s="601"/>
      <c r="BD40" s="177"/>
      <c r="BE40" s="600" t="str">
        <f t="shared" si="1"/>
        <v/>
      </c>
      <c r="BF40" s="600"/>
      <c r="BG40" s="601"/>
      <c r="BH40" s="601"/>
      <c r="BI40" s="601"/>
      <c r="BJ40" s="601"/>
      <c r="BK40" s="601"/>
      <c r="BL40" s="601"/>
      <c r="BM40" s="601"/>
      <c r="BN40" s="601"/>
      <c r="BO40" s="601"/>
      <c r="BP40" s="601"/>
      <c r="BQ40" s="601"/>
      <c r="BR40" s="601"/>
      <c r="BS40" s="601"/>
      <c r="BT40" s="601"/>
      <c r="BU40" s="601"/>
      <c r="BV40" s="177"/>
      <c r="BW40" s="600" t="str">
        <f t="shared" si="2"/>
        <v/>
      </c>
      <c r="BX40" s="600"/>
      <c r="BY40" s="601" t="str">
        <f>IF('[1]各会計、関係団体の財政状況及び健全化判断比率'!B74="","",'[1]各会計、関係団体の財政状況及び健全化判断比率'!B74)</f>
        <v/>
      </c>
      <c r="BZ40" s="601"/>
      <c r="CA40" s="601"/>
      <c r="CB40" s="601"/>
      <c r="CC40" s="601"/>
      <c r="CD40" s="601"/>
      <c r="CE40" s="601"/>
      <c r="CF40" s="601"/>
      <c r="CG40" s="601"/>
      <c r="CH40" s="601"/>
      <c r="CI40" s="601"/>
      <c r="CJ40" s="601"/>
      <c r="CK40" s="601"/>
      <c r="CL40" s="601"/>
      <c r="CM40" s="601"/>
      <c r="CN40" s="177"/>
      <c r="CO40" s="600" t="str">
        <f t="shared" si="3"/>
        <v/>
      </c>
      <c r="CP40" s="600"/>
      <c r="CQ40" s="601" t="str">
        <f>IF('[1]各会計、関係団体の財政状況及び健全化判断比率'!BS13="","",'[1]各会計、関係団体の財政状況及び健全化判断比率'!BS13)</f>
        <v/>
      </c>
      <c r="CR40" s="601"/>
      <c r="CS40" s="601"/>
      <c r="CT40" s="601"/>
      <c r="CU40" s="601"/>
      <c r="CV40" s="601"/>
      <c r="CW40" s="601"/>
      <c r="CX40" s="601"/>
      <c r="CY40" s="601"/>
      <c r="CZ40" s="601"/>
      <c r="DA40" s="601"/>
      <c r="DB40" s="601"/>
      <c r="DC40" s="601"/>
      <c r="DD40" s="601"/>
      <c r="DE40" s="601"/>
      <c r="DG40" s="602" t="str">
        <f>IF('[1]各会計、関係団体の財政状況及び健全化判断比率'!BR13="","",'[1]各会計、関係団体の財政状況及び健全化判断比率'!BR13)</f>
        <v/>
      </c>
      <c r="DH40" s="602"/>
      <c r="DI40" s="355"/>
    </row>
    <row r="41" spans="1:113" ht="32.25" customHeight="1" x14ac:dyDescent="0.15">
      <c r="A41" s="177"/>
      <c r="B41" s="195"/>
      <c r="C41" s="600" t="str">
        <f t="shared" si="5"/>
        <v/>
      </c>
      <c r="D41" s="600"/>
      <c r="E41" s="601" t="str">
        <f>IF('[1]各会計、関係団体の財政状況及び健全化判断比率'!B14="","",'[1]各会計、関係団体の財政状況及び健全化判断比率'!B14)</f>
        <v/>
      </c>
      <c r="F41" s="601"/>
      <c r="G41" s="601"/>
      <c r="H41" s="601"/>
      <c r="I41" s="601"/>
      <c r="J41" s="601"/>
      <c r="K41" s="601"/>
      <c r="L41" s="601"/>
      <c r="M41" s="601"/>
      <c r="N41" s="601"/>
      <c r="O41" s="601"/>
      <c r="P41" s="601"/>
      <c r="Q41" s="601"/>
      <c r="R41" s="601"/>
      <c r="S41" s="601"/>
      <c r="T41" s="177"/>
      <c r="U41" s="600" t="str">
        <f t="shared" si="4"/>
        <v/>
      </c>
      <c r="V41" s="600"/>
      <c r="W41" s="601"/>
      <c r="X41" s="601"/>
      <c r="Y41" s="601"/>
      <c r="Z41" s="601"/>
      <c r="AA41" s="601"/>
      <c r="AB41" s="601"/>
      <c r="AC41" s="601"/>
      <c r="AD41" s="601"/>
      <c r="AE41" s="601"/>
      <c r="AF41" s="601"/>
      <c r="AG41" s="601"/>
      <c r="AH41" s="601"/>
      <c r="AI41" s="601"/>
      <c r="AJ41" s="601"/>
      <c r="AK41" s="601"/>
      <c r="AL41" s="177"/>
      <c r="AM41" s="600" t="str">
        <f t="shared" si="0"/>
        <v/>
      </c>
      <c r="AN41" s="600"/>
      <c r="AO41" s="601"/>
      <c r="AP41" s="601"/>
      <c r="AQ41" s="601"/>
      <c r="AR41" s="601"/>
      <c r="AS41" s="601"/>
      <c r="AT41" s="601"/>
      <c r="AU41" s="601"/>
      <c r="AV41" s="601"/>
      <c r="AW41" s="601"/>
      <c r="AX41" s="601"/>
      <c r="AY41" s="601"/>
      <c r="AZ41" s="601"/>
      <c r="BA41" s="601"/>
      <c r="BB41" s="601"/>
      <c r="BC41" s="601"/>
      <c r="BD41" s="177"/>
      <c r="BE41" s="600" t="str">
        <f t="shared" si="1"/>
        <v/>
      </c>
      <c r="BF41" s="600"/>
      <c r="BG41" s="601"/>
      <c r="BH41" s="601"/>
      <c r="BI41" s="601"/>
      <c r="BJ41" s="601"/>
      <c r="BK41" s="601"/>
      <c r="BL41" s="601"/>
      <c r="BM41" s="601"/>
      <c r="BN41" s="601"/>
      <c r="BO41" s="601"/>
      <c r="BP41" s="601"/>
      <c r="BQ41" s="601"/>
      <c r="BR41" s="601"/>
      <c r="BS41" s="601"/>
      <c r="BT41" s="601"/>
      <c r="BU41" s="601"/>
      <c r="BV41" s="177"/>
      <c r="BW41" s="600" t="str">
        <f t="shared" si="2"/>
        <v/>
      </c>
      <c r="BX41" s="600"/>
      <c r="BY41" s="601" t="str">
        <f>IF('[1]各会計、関係団体の財政状況及び健全化判断比率'!B75="","",'[1]各会計、関係団体の財政状況及び健全化判断比率'!B75)</f>
        <v/>
      </c>
      <c r="BZ41" s="601"/>
      <c r="CA41" s="601"/>
      <c r="CB41" s="601"/>
      <c r="CC41" s="601"/>
      <c r="CD41" s="601"/>
      <c r="CE41" s="601"/>
      <c r="CF41" s="601"/>
      <c r="CG41" s="601"/>
      <c r="CH41" s="601"/>
      <c r="CI41" s="601"/>
      <c r="CJ41" s="601"/>
      <c r="CK41" s="601"/>
      <c r="CL41" s="601"/>
      <c r="CM41" s="601"/>
      <c r="CN41" s="177"/>
      <c r="CO41" s="600" t="str">
        <f t="shared" si="3"/>
        <v/>
      </c>
      <c r="CP41" s="600"/>
      <c r="CQ41" s="601" t="str">
        <f>IF('[1]各会計、関係団体の財政状況及び健全化判断比率'!BS14="","",'[1]各会計、関係団体の財政状況及び健全化判断比率'!BS14)</f>
        <v/>
      </c>
      <c r="CR41" s="601"/>
      <c r="CS41" s="601"/>
      <c r="CT41" s="601"/>
      <c r="CU41" s="601"/>
      <c r="CV41" s="601"/>
      <c r="CW41" s="601"/>
      <c r="CX41" s="601"/>
      <c r="CY41" s="601"/>
      <c r="CZ41" s="601"/>
      <c r="DA41" s="601"/>
      <c r="DB41" s="601"/>
      <c r="DC41" s="601"/>
      <c r="DD41" s="601"/>
      <c r="DE41" s="601"/>
      <c r="DG41" s="602" t="str">
        <f>IF('[1]各会計、関係団体の財政状況及び健全化判断比率'!BR14="","",'[1]各会計、関係団体の財政状況及び健全化判断比率'!BR14)</f>
        <v/>
      </c>
      <c r="DH41" s="602"/>
      <c r="DI41" s="355"/>
    </row>
    <row r="42" spans="1:113" ht="32.25" customHeight="1" x14ac:dyDescent="0.15">
      <c r="B42" s="195"/>
      <c r="C42" s="600" t="str">
        <f t="shared" si="5"/>
        <v/>
      </c>
      <c r="D42" s="600"/>
      <c r="E42" s="601" t="str">
        <f>IF('[1]各会計、関係団体の財政状況及び健全化判断比率'!B15="","",'[1]各会計、関係団体の財政状況及び健全化判断比率'!B15)</f>
        <v/>
      </c>
      <c r="F42" s="601"/>
      <c r="G42" s="601"/>
      <c r="H42" s="601"/>
      <c r="I42" s="601"/>
      <c r="J42" s="601"/>
      <c r="K42" s="601"/>
      <c r="L42" s="601"/>
      <c r="M42" s="601"/>
      <c r="N42" s="601"/>
      <c r="O42" s="601"/>
      <c r="P42" s="601"/>
      <c r="Q42" s="601"/>
      <c r="R42" s="601"/>
      <c r="S42" s="601"/>
      <c r="T42" s="177"/>
      <c r="U42" s="600" t="str">
        <f t="shared" si="4"/>
        <v/>
      </c>
      <c r="V42" s="600"/>
      <c r="W42" s="601"/>
      <c r="X42" s="601"/>
      <c r="Y42" s="601"/>
      <c r="Z42" s="601"/>
      <c r="AA42" s="601"/>
      <c r="AB42" s="601"/>
      <c r="AC42" s="601"/>
      <c r="AD42" s="601"/>
      <c r="AE42" s="601"/>
      <c r="AF42" s="601"/>
      <c r="AG42" s="601"/>
      <c r="AH42" s="601"/>
      <c r="AI42" s="601"/>
      <c r="AJ42" s="601"/>
      <c r="AK42" s="601"/>
      <c r="AL42" s="177"/>
      <c r="AM42" s="600" t="str">
        <f t="shared" si="0"/>
        <v/>
      </c>
      <c r="AN42" s="600"/>
      <c r="AO42" s="601"/>
      <c r="AP42" s="601"/>
      <c r="AQ42" s="601"/>
      <c r="AR42" s="601"/>
      <c r="AS42" s="601"/>
      <c r="AT42" s="601"/>
      <c r="AU42" s="601"/>
      <c r="AV42" s="601"/>
      <c r="AW42" s="601"/>
      <c r="AX42" s="601"/>
      <c r="AY42" s="601"/>
      <c r="AZ42" s="601"/>
      <c r="BA42" s="601"/>
      <c r="BB42" s="601"/>
      <c r="BC42" s="601"/>
      <c r="BD42" s="177"/>
      <c r="BE42" s="600" t="str">
        <f t="shared" si="1"/>
        <v/>
      </c>
      <c r="BF42" s="600"/>
      <c r="BG42" s="601"/>
      <c r="BH42" s="601"/>
      <c r="BI42" s="601"/>
      <c r="BJ42" s="601"/>
      <c r="BK42" s="601"/>
      <c r="BL42" s="601"/>
      <c r="BM42" s="601"/>
      <c r="BN42" s="601"/>
      <c r="BO42" s="601"/>
      <c r="BP42" s="601"/>
      <c r="BQ42" s="601"/>
      <c r="BR42" s="601"/>
      <c r="BS42" s="601"/>
      <c r="BT42" s="601"/>
      <c r="BU42" s="601"/>
      <c r="BV42" s="177"/>
      <c r="BW42" s="600" t="str">
        <f t="shared" si="2"/>
        <v/>
      </c>
      <c r="BX42" s="600"/>
      <c r="BY42" s="601" t="str">
        <f>IF('[1]各会計、関係団体の財政状況及び健全化判断比率'!B76="","",'[1]各会計、関係団体の財政状況及び健全化判断比率'!B76)</f>
        <v/>
      </c>
      <c r="BZ42" s="601"/>
      <c r="CA42" s="601"/>
      <c r="CB42" s="601"/>
      <c r="CC42" s="601"/>
      <c r="CD42" s="601"/>
      <c r="CE42" s="601"/>
      <c r="CF42" s="601"/>
      <c r="CG42" s="601"/>
      <c r="CH42" s="601"/>
      <c r="CI42" s="601"/>
      <c r="CJ42" s="601"/>
      <c r="CK42" s="601"/>
      <c r="CL42" s="601"/>
      <c r="CM42" s="601"/>
      <c r="CN42" s="177"/>
      <c r="CO42" s="600" t="str">
        <f t="shared" si="3"/>
        <v/>
      </c>
      <c r="CP42" s="600"/>
      <c r="CQ42" s="601" t="str">
        <f>IF('[1]各会計、関係団体の財政状況及び健全化判断比率'!BS15="","",'[1]各会計、関係団体の財政状況及び健全化判断比率'!BS15)</f>
        <v/>
      </c>
      <c r="CR42" s="601"/>
      <c r="CS42" s="601"/>
      <c r="CT42" s="601"/>
      <c r="CU42" s="601"/>
      <c r="CV42" s="601"/>
      <c r="CW42" s="601"/>
      <c r="CX42" s="601"/>
      <c r="CY42" s="601"/>
      <c r="CZ42" s="601"/>
      <c r="DA42" s="601"/>
      <c r="DB42" s="601"/>
      <c r="DC42" s="601"/>
      <c r="DD42" s="601"/>
      <c r="DE42" s="601"/>
      <c r="DG42" s="602" t="str">
        <f>IF('[1]各会計、関係団体の財政状況及び健全化判断比率'!BR15="","",'[1]各会計、関係団体の財政状況及び健全化判断比率'!BR15)</f>
        <v/>
      </c>
      <c r="DH42" s="602"/>
      <c r="DI42" s="355"/>
    </row>
    <row r="43" spans="1:113" ht="32.25" customHeight="1" x14ac:dyDescent="0.15">
      <c r="B43" s="195"/>
      <c r="C43" s="600" t="str">
        <f t="shared" si="5"/>
        <v/>
      </c>
      <c r="D43" s="600"/>
      <c r="E43" s="601" t="str">
        <f>IF('[1]各会計、関係団体の財政状況及び健全化判断比率'!B16="","",'[1]各会計、関係団体の財政状況及び健全化判断比率'!B16)</f>
        <v/>
      </c>
      <c r="F43" s="601"/>
      <c r="G43" s="601"/>
      <c r="H43" s="601"/>
      <c r="I43" s="601"/>
      <c r="J43" s="601"/>
      <c r="K43" s="601"/>
      <c r="L43" s="601"/>
      <c r="M43" s="601"/>
      <c r="N43" s="601"/>
      <c r="O43" s="601"/>
      <c r="P43" s="601"/>
      <c r="Q43" s="601"/>
      <c r="R43" s="601"/>
      <c r="S43" s="601"/>
      <c r="T43" s="177"/>
      <c r="U43" s="600" t="str">
        <f t="shared" si="4"/>
        <v/>
      </c>
      <c r="V43" s="600"/>
      <c r="W43" s="601"/>
      <c r="X43" s="601"/>
      <c r="Y43" s="601"/>
      <c r="Z43" s="601"/>
      <c r="AA43" s="601"/>
      <c r="AB43" s="601"/>
      <c r="AC43" s="601"/>
      <c r="AD43" s="601"/>
      <c r="AE43" s="601"/>
      <c r="AF43" s="601"/>
      <c r="AG43" s="601"/>
      <c r="AH43" s="601"/>
      <c r="AI43" s="601"/>
      <c r="AJ43" s="601"/>
      <c r="AK43" s="601"/>
      <c r="AL43" s="177"/>
      <c r="AM43" s="600" t="str">
        <f t="shared" si="0"/>
        <v/>
      </c>
      <c r="AN43" s="600"/>
      <c r="AO43" s="601"/>
      <c r="AP43" s="601"/>
      <c r="AQ43" s="601"/>
      <c r="AR43" s="601"/>
      <c r="AS43" s="601"/>
      <c r="AT43" s="601"/>
      <c r="AU43" s="601"/>
      <c r="AV43" s="601"/>
      <c r="AW43" s="601"/>
      <c r="AX43" s="601"/>
      <c r="AY43" s="601"/>
      <c r="AZ43" s="601"/>
      <c r="BA43" s="601"/>
      <c r="BB43" s="601"/>
      <c r="BC43" s="601"/>
      <c r="BD43" s="177"/>
      <c r="BE43" s="600" t="str">
        <f t="shared" si="1"/>
        <v/>
      </c>
      <c r="BF43" s="600"/>
      <c r="BG43" s="601"/>
      <c r="BH43" s="601"/>
      <c r="BI43" s="601"/>
      <c r="BJ43" s="601"/>
      <c r="BK43" s="601"/>
      <c r="BL43" s="601"/>
      <c r="BM43" s="601"/>
      <c r="BN43" s="601"/>
      <c r="BO43" s="601"/>
      <c r="BP43" s="601"/>
      <c r="BQ43" s="601"/>
      <c r="BR43" s="601"/>
      <c r="BS43" s="601"/>
      <c r="BT43" s="601"/>
      <c r="BU43" s="601"/>
      <c r="BV43" s="177"/>
      <c r="BW43" s="600" t="str">
        <f t="shared" si="2"/>
        <v/>
      </c>
      <c r="BX43" s="600"/>
      <c r="BY43" s="601" t="str">
        <f>IF('[1]各会計、関係団体の財政状況及び健全化判断比率'!B77="","",'[1]各会計、関係団体の財政状況及び健全化判断比率'!B77)</f>
        <v/>
      </c>
      <c r="BZ43" s="601"/>
      <c r="CA43" s="601"/>
      <c r="CB43" s="601"/>
      <c r="CC43" s="601"/>
      <c r="CD43" s="601"/>
      <c r="CE43" s="601"/>
      <c r="CF43" s="601"/>
      <c r="CG43" s="601"/>
      <c r="CH43" s="601"/>
      <c r="CI43" s="601"/>
      <c r="CJ43" s="601"/>
      <c r="CK43" s="601"/>
      <c r="CL43" s="601"/>
      <c r="CM43" s="601"/>
      <c r="CN43" s="177"/>
      <c r="CO43" s="600" t="str">
        <f t="shared" si="3"/>
        <v/>
      </c>
      <c r="CP43" s="600"/>
      <c r="CQ43" s="601" t="str">
        <f>IF('[1]各会計、関係団体の財政状況及び健全化判断比率'!BS16="","",'[1]各会計、関係団体の財政状況及び健全化判断比率'!BS16)</f>
        <v/>
      </c>
      <c r="CR43" s="601"/>
      <c r="CS43" s="601"/>
      <c r="CT43" s="601"/>
      <c r="CU43" s="601"/>
      <c r="CV43" s="601"/>
      <c r="CW43" s="601"/>
      <c r="CX43" s="601"/>
      <c r="CY43" s="601"/>
      <c r="CZ43" s="601"/>
      <c r="DA43" s="601"/>
      <c r="DB43" s="601"/>
      <c r="DC43" s="601"/>
      <c r="DD43" s="601"/>
      <c r="DE43" s="601"/>
      <c r="DG43" s="602" t="str">
        <f>IF('[1]各会計、関係団体の財政状況及び健全化判断比率'!BR16="","",'[1]各会計、関係団体の財政状況及び健全化判断比率'!BR16)</f>
        <v/>
      </c>
      <c r="DH43" s="602"/>
      <c r="DI43" s="355"/>
    </row>
    <row r="44" spans="1:113" ht="13.5" customHeight="1" thickBot="1" x14ac:dyDescent="0.2">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row>
    <row r="45" spans="1:113" x14ac:dyDescent="0.15"/>
    <row r="46" spans="1:113" x14ac:dyDescent="0.15">
      <c r="B46" s="359" t="s">
        <v>196</v>
      </c>
      <c r="E46" s="603" t="s">
        <v>197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198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199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359"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79" t="s">
        <v>568</v>
      </c>
      <c r="D34" s="1179"/>
      <c r="E34" s="1180"/>
      <c r="F34" s="32">
        <v>14.15</v>
      </c>
      <c r="G34" s="33">
        <v>14.53</v>
      </c>
      <c r="H34" s="33">
        <v>13.88</v>
      </c>
      <c r="I34" s="33">
        <v>9.99</v>
      </c>
      <c r="J34" s="34">
        <v>10.5</v>
      </c>
      <c r="K34" s="22"/>
      <c r="L34" s="22"/>
      <c r="M34" s="22"/>
      <c r="N34" s="22"/>
      <c r="O34" s="22"/>
      <c r="P34" s="22"/>
    </row>
    <row r="35" spans="1:16" ht="39" customHeight="1" x14ac:dyDescent="0.15">
      <c r="A35" s="22"/>
      <c r="B35" s="35"/>
      <c r="C35" s="1173" t="s">
        <v>569</v>
      </c>
      <c r="D35" s="1174"/>
      <c r="E35" s="1175"/>
      <c r="F35" s="36">
        <v>9.82</v>
      </c>
      <c r="G35" s="37">
        <v>9.7100000000000009</v>
      </c>
      <c r="H35" s="37">
        <v>9.14</v>
      </c>
      <c r="I35" s="37">
        <v>8</v>
      </c>
      <c r="J35" s="38">
        <v>6.54</v>
      </c>
      <c r="K35" s="22"/>
      <c r="L35" s="22"/>
      <c r="M35" s="22"/>
      <c r="N35" s="22"/>
      <c r="O35" s="22"/>
      <c r="P35" s="22"/>
    </row>
    <row r="36" spans="1:16" ht="39" customHeight="1" x14ac:dyDescent="0.15">
      <c r="A36" s="22"/>
      <c r="B36" s="35"/>
      <c r="C36" s="1173" t="s">
        <v>570</v>
      </c>
      <c r="D36" s="1174"/>
      <c r="E36" s="1175"/>
      <c r="F36" s="36">
        <v>7.41</v>
      </c>
      <c r="G36" s="37">
        <v>6.05</v>
      </c>
      <c r="H36" s="37">
        <v>6.73</v>
      </c>
      <c r="I36" s="37">
        <v>6.59</v>
      </c>
      <c r="J36" s="38">
        <v>4.7300000000000004</v>
      </c>
      <c r="K36" s="22"/>
      <c r="L36" s="22"/>
      <c r="M36" s="22"/>
      <c r="N36" s="22"/>
      <c r="O36" s="22"/>
      <c r="P36" s="22"/>
    </row>
    <row r="37" spans="1:16" ht="39" customHeight="1" x14ac:dyDescent="0.15">
      <c r="A37" s="22"/>
      <c r="B37" s="35"/>
      <c r="C37" s="1173" t="s">
        <v>571</v>
      </c>
      <c r="D37" s="1174"/>
      <c r="E37" s="1175"/>
      <c r="F37" s="36">
        <v>4.46</v>
      </c>
      <c r="G37" s="37">
        <v>4.2</v>
      </c>
      <c r="H37" s="37">
        <v>3.68</v>
      </c>
      <c r="I37" s="37">
        <v>3.4</v>
      </c>
      <c r="J37" s="38">
        <v>3.22</v>
      </c>
      <c r="K37" s="22"/>
      <c r="L37" s="22"/>
      <c r="M37" s="22"/>
      <c r="N37" s="22"/>
      <c r="O37" s="22"/>
      <c r="P37" s="22"/>
    </row>
    <row r="38" spans="1:16" ht="39" customHeight="1" x14ac:dyDescent="0.15">
      <c r="A38" s="22"/>
      <c r="B38" s="35"/>
      <c r="C38" s="1173" t="s">
        <v>572</v>
      </c>
      <c r="D38" s="1174"/>
      <c r="E38" s="1175"/>
      <c r="F38" s="36">
        <v>7.0000000000000007E-2</v>
      </c>
      <c r="G38" s="37">
        <v>0.28999999999999998</v>
      </c>
      <c r="H38" s="37">
        <v>0.28999999999999998</v>
      </c>
      <c r="I38" s="37">
        <v>0.46</v>
      </c>
      <c r="J38" s="38">
        <v>0.65</v>
      </c>
      <c r="K38" s="22"/>
      <c r="L38" s="22"/>
      <c r="M38" s="22"/>
      <c r="N38" s="22"/>
      <c r="O38" s="22"/>
      <c r="P38" s="22"/>
    </row>
    <row r="39" spans="1:16" ht="39" customHeight="1" x14ac:dyDescent="0.15">
      <c r="A39" s="22"/>
      <c r="B39" s="35"/>
      <c r="C39" s="1173" t="s">
        <v>573</v>
      </c>
      <c r="D39" s="1174"/>
      <c r="E39" s="1175"/>
      <c r="F39" s="36">
        <v>0.01</v>
      </c>
      <c r="G39" s="37">
        <v>0.04</v>
      </c>
      <c r="H39" s="37">
        <v>7.0000000000000007E-2</v>
      </c>
      <c r="I39" s="37">
        <v>0.05</v>
      </c>
      <c r="J39" s="38">
        <v>0.01</v>
      </c>
      <c r="K39" s="22"/>
      <c r="L39" s="22"/>
      <c r="M39" s="22"/>
      <c r="N39" s="22"/>
      <c r="O39" s="22"/>
      <c r="P39" s="22"/>
    </row>
    <row r="40" spans="1:16" ht="39" customHeight="1" x14ac:dyDescent="0.15">
      <c r="A40" s="22"/>
      <c r="B40" s="35"/>
      <c r="C40" s="1173" t="s">
        <v>574</v>
      </c>
      <c r="D40" s="1174"/>
      <c r="E40" s="1175"/>
      <c r="F40" s="36">
        <v>0.09</v>
      </c>
      <c r="G40" s="37">
        <v>0.12</v>
      </c>
      <c r="H40" s="37">
        <v>0.06</v>
      </c>
      <c r="I40" s="37">
        <v>0.01</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575</v>
      </c>
      <c r="D42" s="1174"/>
      <c r="E42" s="1175"/>
      <c r="F42" s="36" t="s">
        <v>516</v>
      </c>
      <c r="G42" s="37" t="s">
        <v>516</v>
      </c>
      <c r="H42" s="37" t="s">
        <v>516</v>
      </c>
      <c r="I42" s="37" t="s">
        <v>516</v>
      </c>
      <c r="J42" s="38" t="s">
        <v>516</v>
      </c>
      <c r="K42" s="22"/>
      <c r="L42" s="22"/>
      <c r="M42" s="22"/>
      <c r="N42" s="22"/>
      <c r="O42" s="22"/>
      <c r="P42" s="22"/>
    </row>
    <row r="43" spans="1:16" ht="39" customHeight="1" thickBot="1" x14ac:dyDescent="0.2">
      <c r="A43" s="22"/>
      <c r="B43" s="40"/>
      <c r="C43" s="1176" t="s">
        <v>576</v>
      </c>
      <c r="D43" s="1177"/>
      <c r="E43" s="1178"/>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txwYSSjAjCLEyVPUk37MM2R1coH4BhfbDNBLuuPD+u9ZSwUNR8JV9+vNNXwXqVzcwt3cLKqW+2qghOycmUkNQ==" saltValue="j9XqqK7XytlDohT/IAT5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40" zoomScaleSheetLayoutView="55" workbookViewId="0">
      <selection activeCell="M44" sqref="M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249</v>
      </c>
      <c r="L45" s="60">
        <v>250</v>
      </c>
      <c r="M45" s="60">
        <v>257</v>
      </c>
      <c r="N45" s="60">
        <v>239</v>
      </c>
      <c r="O45" s="61">
        <v>278</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516</v>
      </c>
      <c r="L46" s="64" t="s">
        <v>516</v>
      </c>
      <c r="M46" s="64" t="s">
        <v>516</v>
      </c>
      <c r="N46" s="64" t="s">
        <v>516</v>
      </c>
      <c r="O46" s="65" t="s">
        <v>516</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516</v>
      </c>
      <c r="L47" s="64" t="s">
        <v>516</v>
      </c>
      <c r="M47" s="64" t="s">
        <v>516</v>
      </c>
      <c r="N47" s="64" t="s">
        <v>516</v>
      </c>
      <c r="O47" s="65" t="s">
        <v>516</v>
      </c>
      <c r="P47" s="48"/>
      <c r="Q47" s="48"/>
      <c r="R47" s="48"/>
      <c r="S47" s="48"/>
      <c r="T47" s="48"/>
      <c r="U47" s="48"/>
    </row>
    <row r="48" spans="1:21" ht="30.75" customHeight="1" x14ac:dyDescent="0.15">
      <c r="A48" s="48"/>
      <c r="B48" s="1183"/>
      <c r="C48" s="1184"/>
      <c r="D48" s="62"/>
      <c r="E48" s="1189" t="s">
        <v>15</v>
      </c>
      <c r="F48" s="1189"/>
      <c r="G48" s="1189"/>
      <c r="H48" s="1189"/>
      <c r="I48" s="1189"/>
      <c r="J48" s="1190"/>
      <c r="K48" s="63">
        <v>8</v>
      </c>
      <c r="L48" s="64">
        <v>13</v>
      </c>
      <c r="M48" s="64">
        <v>18</v>
      </c>
      <c r="N48" s="64">
        <v>19</v>
      </c>
      <c r="O48" s="65">
        <v>21</v>
      </c>
      <c r="P48" s="48"/>
      <c r="Q48" s="48"/>
      <c r="R48" s="48"/>
      <c r="S48" s="48"/>
      <c r="T48" s="48"/>
      <c r="U48" s="48"/>
    </row>
    <row r="49" spans="1:21" ht="30.75" customHeight="1" x14ac:dyDescent="0.15">
      <c r="A49" s="48"/>
      <c r="B49" s="1183"/>
      <c r="C49" s="1184"/>
      <c r="D49" s="62"/>
      <c r="E49" s="1189" t="s">
        <v>16</v>
      </c>
      <c r="F49" s="1189"/>
      <c r="G49" s="1189"/>
      <c r="H49" s="1189"/>
      <c r="I49" s="1189"/>
      <c r="J49" s="1190"/>
      <c r="K49" s="63">
        <v>7</v>
      </c>
      <c r="L49" s="64" t="s">
        <v>516</v>
      </c>
      <c r="M49" s="64" t="s">
        <v>516</v>
      </c>
      <c r="N49" s="64" t="s">
        <v>516</v>
      </c>
      <c r="O49" s="65" t="s">
        <v>516</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516</v>
      </c>
      <c r="L50" s="64" t="s">
        <v>516</v>
      </c>
      <c r="M50" s="64" t="s">
        <v>516</v>
      </c>
      <c r="N50" s="64" t="s">
        <v>516</v>
      </c>
      <c r="O50" s="65" t="s">
        <v>516</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516</v>
      </c>
      <c r="L51" s="64" t="s">
        <v>516</v>
      </c>
      <c r="M51" s="64" t="s">
        <v>516</v>
      </c>
      <c r="N51" s="64" t="s">
        <v>516</v>
      </c>
      <c r="O51" s="65" t="s">
        <v>516</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232</v>
      </c>
      <c r="L52" s="64">
        <v>236</v>
      </c>
      <c r="M52" s="64">
        <v>237</v>
      </c>
      <c r="N52" s="64">
        <v>223</v>
      </c>
      <c r="O52" s="65">
        <v>226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32</v>
      </c>
      <c r="L53" s="69">
        <v>27</v>
      </c>
      <c r="M53" s="69">
        <v>38</v>
      </c>
      <c r="N53" s="69">
        <v>35</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4ikMuLxC7t/QUwFipnAF26vNqOn69aZfROcLKIY323sedTUgwMwYF09W4mJmbW9Cu70mRfATbPBUx3A+7rssg==" saltValue="MRfBGROVh/dLyOjr51gp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F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07" t="s">
        <v>30</v>
      </c>
      <c r="C41" s="1208"/>
      <c r="D41" s="102"/>
      <c r="E41" s="1213" t="s">
        <v>31</v>
      </c>
      <c r="F41" s="1213"/>
      <c r="G41" s="1213"/>
      <c r="H41" s="1214"/>
      <c r="I41" s="341">
        <v>2235</v>
      </c>
      <c r="J41" s="342">
        <v>2248</v>
      </c>
      <c r="K41" s="342">
        <v>2299</v>
      </c>
      <c r="L41" s="342">
        <v>2472</v>
      </c>
      <c r="M41" s="343">
        <v>2610</v>
      </c>
    </row>
    <row r="42" spans="2:13" ht="27.75" customHeight="1" x14ac:dyDescent="0.15">
      <c r="B42" s="1209"/>
      <c r="C42" s="1210"/>
      <c r="D42" s="103"/>
      <c r="E42" s="1215" t="s">
        <v>32</v>
      </c>
      <c r="F42" s="1215"/>
      <c r="G42" s="1215"/>
      <c r="H42" s="1216"/>
      <c r="I42" s="344" t="s">
        <v>516</v>
      </c>
      <c r="J42" s="345" t="s">
        <v>516</v>
      </c>
      <c r="K42" s="345" t="s">
        <v>516</v>
      </c>
      <c r="L42" s="345" t="s">
        <v>516</v>
      </c>
      <c r="M42" s="346" t="s">
        <v>516</v>
      </c>
    </row>
    <row r="43" spans="2:13" ht="27.75" customHeight="1" x14ac:dyDescent="0.15">
      <c r="B43" s="1209"/>
      <c r="C43" s="1210"/>
      <c r="D43" s="103"/>
      <c r="E43" s="1215" t="s">
        <v>33</v>
      </c>
      <c r="F43" s="1215"/>
      <c r="G43" s="1215"/>
      <c r="H43" s="1216"/>
      <c r="I43" s="344">
        <v>233</v>
      </c>
      <c r="J43" s="345">
        <v>249</v>
      </c>
      <c r="K43" s="345">
        <v>312</v>
      </c>
      <c r="L43" s="345">
        <v>294</v>
      </c>
      <c r="M43" s="346">
        <v>279</v>
      </c>
    </row>
    <row r="44" spans="2:13" ht="27.75" customHeight="1" x14ac:dyDescent="0.15">
      <c r="B44" s="1209"/>
      <c r="C44" s="1210"/>
      <c r="D44" s="103"/>
      <c r="E44" s="1215" t="s">
        <v>34</v>
      </c>
      <c r="F44" s="1215"/>
      <c r="G44" s="1215"/>
      <c r="H44" s="1216"/>
      <c r="I44" s="344" t="s">
        <v>516</v>
      </c>
      <c r="J44" s="345" t="s">
        <v>516</v>
      </c>
      <c r="K44" s="345" t="s">
        <v>516</v>
      </c>
      <c r="L44" s="345">
        <v>2</v>
      </c>
      <c r="M44" s="346">
        <v>3</v>
      </c>
    </row>
    <row r="45" spans="2:13" ht="27.75" customHeight="1" x14ac:dyDescent="0.15">
      <c r="B45" s="1209"/>
      <c r="C45" s="1210"/>
      <c r="D45" s="103"/>
      <c r="E45" s="1215" t="s">
        <v>35</v>
      </c>
      <c r="F45" s="1215"/>
      <c r="G45" s="1215"/>
      <c r="H45" s="1216"/>
      <c r="I45" s="344">
        <v>548</v>
      </c>
      <c r="J45" s="345">
        <v>512</v>
      </c>
      <c r="K45" s="345">
        <v>503</v>
      </c>
      <c r="L45" s="345">
        <v>520</v>
      </c>
      <c r="M45" s="346">
        <v>385</v>
      </c>
    </row>
    <row r="46" spans="2:13" ht="27.75" customHeight="1" x14ac:dyDescent="0.15">
      <c r="B46" s="1209"/>
      <c r="C46" s="1210"/>
      <c r="D46" s="104"/>
      <c r="E46" s="1215" t="s">
        <v>36</v>
      </c>
      <c r="F46" s="1215"/>
      <c r="G46" s="1215"/>
      <c r="H46" s="1216"/>
      <c r="I46" s="344" t="s">
        <v>516</v>
      </c>
      <c r="J46" s="345" t="s">
        <v>516</v>
      </c>
      <c r="K46" s="345" t="s">
        <v>516</v>
      </c>
      <c r="L46" s="345" t="s">
        <v>516</v>
      </c>
      <c r="M46" s="346" t="s">
        <v>516</v>
      </c>
    </row>
    <row r="47" spans="2:13" ht="27.75" customHeight="1" x14ac:dyDescent="0.15">
      <c r="B47" s="1209"/>
      <c r="C47" s="1210"/>
      <c r="D47" s="105"/>
      <c r="E47" s="1217" t="s">
        <v>37</v>
      </c>
      <c r="F47" s="1218"/>
      <c r="G47" s="1218"/>
      <c r="H47" s="1219"/>
      <c r="I47" s="344" t="s">
        <v>516</v>
      </c>
      <c r="J47" s="345" t="s">
        <v>516</v>
      </c>
      <c r="K47" s="345" t="s">
        <v>516</v>
      </c>
      <c r="L47" s="345" t="s">
        <v>516</v>
      </c>
      <c r="M47" s="346" t="s">
        <v>516</v>
      </c>
    </row>
    <row r="48" spans="2:13" ht="27.75" customHeight="1" x14ac:dyDescent="0.15">
      <c r="B48" s="1209"/>
      <c r="C48" s="1210"/>
      <c r="D48" s="103"/>
      <c r="E48" s="1215" t="s">
        <v>38</v>
      </c>
      <c r="F48" s="1215"/>
      <c r="G48" s="1215"/>
      <c r="H48" s="1216"/>
      <c r="I48" s="344" t="s">
        <v>516</v>
      </c>
      <c r="J48" s="345" t="s">
        <v>516</v>
      </c>
      <c r="K48" s="345" t="s">
        <v>516</v>
      </c>
      <c r="L48" s="345" t="s">
        <v>516</v>
      </c>
      <c r="M48" s="346" t="s">
        <v>516</v>
      </c>
    </row>
    <row r="49" spans="2:13" ht="27.75" customHeight="1" x14ac:dyDescent="0.15">
      <c r="B49" s="1211"/>
      <c r="C49" s="1212"/>
      <c r="D49" s="103"/>
      <c r="E49" s="1215" t="s">
        <v>39</v>
      </c>
      <c r="F49" s="1215"/>
      <c r="G49" s="1215"/>
      <c r="H49" s="1216"/>
      <c r="I49" s="344" t="s">
        <v>516</v>
      </c>
      <c r="J49" s="345" t="s">
        <v>516</v>
      </c>
      <c r="K49" s="345" t="s">
        <v>516</v>
      </c>
      <c r="L49" s="345" t="s">
        <v>516</v>
      </c>
      <c r="M49" s="346" t="s">
        <v>516</v>
      </c>
    </row>
    <row r="50" spans="2:13" ht="27.75" customHeight="1" x14ac:dyDescent="0.15">
      <c r="B50" s="1220" t="s">
        <v>40</v>
      </c>
      <c r="C50" s="1221"/>
      <c r="D50" s="106"/>
      <c r="E50" s="1215" t="s">
        <v>41</v>
      </c>
      <c r="F50" s="1215"/>
      <c r="G50" s="1215"/>
      <c r="H50" s="1216"/>
      <c r="I50" s="344">
        <v>3599</v>
      </c>
      <c r="J50" s="345">
        <v>3554</v>
      </c>
      <c r="K50" s="345">
        <v>3527</v>
      </c>
      <c r="L50" s="345">
        <v>3435</v>
      </c>
      <c r="M50" s="346">
        <v>3742</v>
      </c>
    </row>
    <row r="51" spans="2:13" ht="27.75" customHeight="1" x14ac:dyDescent="0.15">
      <c r="B51" s="1209"/>
      <c r="C51" s="1210"/>
      <c r="D51" s="103"/>
      <c r="E51" s="1215" t="s">
        <v>42</v>
      </c>
      <c r="F51" s="1215"/>
      <c r="G51" s="1215"/>
      <c r="H51" s="1216"/>
      <c r="I51" s="344">
        <v>18</v>
      </c>
      <c r="J51" s="345">
        <v>15</v>
      </c>
      <c r="K51" s="345">
        <v>11</v>
      </c>
      <c r="L51" s="345">
        <v>8</v>
      </c>
      <c r="M51" s="346">
        <v>4</v>
      </c>
    </row>
    <row r="52" spans="2:13" ht="27.75" customHeight="1" x14ac:dyDescent="0.15">
      <c r="B52" s="1211"/>
      <c r="C52" s="1212"/>
      <c r="D52" s="103"/>
      <c r="E52" s="1215" t="s">
        <v>43</v>
      </c>
      <c r="F52" s="1215"/>
      <c r="G52" s="1215"/>
      <c r="H52" s="1216"/>
      <c r="I52" s="344">
        <v>2127</v>
      </c>
      <c r="J52" s="345">
        <v>2013</v>
      </c>
      <c r="K52" s="345">
        <v>2136</v>
      </c>
      <c r="L52" s="345">
        <v>2124</v>
      </c>
      <c r="M52" s="346">
        <v>2002</v>
      </c>
    </row>
    <row r="53" spans="2:13" ht="27.75" customHeight="1" thickBot="1" x14ac:dyDescent="0.2">
      <c r="B53" s="1222" t="s">
        <v>44</v>
      </c>
      <c r="C53" s="1223"/>
      <c r="D53" s="107"/>
      <c r="E53" s="1224" t="s">
        <v>45</v>
      </c>
      <c r="F53" s="1224"/>
      <c r="G53" s="1224"/>
      <c r="H53" s="1225"/>
      <c r="I53" s="347">
        <v>-2729</v>
      </c>
      <c r="J53" s="348">
        <v>-2574</v>
      </c>
      <c r="K53" s="348">
        <v>-2561</v>
      </c>
      <c r="L53" s="348">
        <v>-2277</v>
      </c>
      <c r="M53" s="349">
        <v>-2471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8/1+ET3KSqb4WnTURr2ALDBHfB98K+yfsgMtMvtqKZFbbTDX+6FUXC/KB4jwEH5Qa/+H4ETOCpdqFdzrWs75vw==" saltValue="uYWHueK9zARn5pL/2Xtd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J6" sqref="J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4" t="s">
        <v>48</v>
      </c>
      <c r="D55" s="1234"/>
      <c r="E55" s="1235"/>
      <c r="F55" s="119">
        <v>681</v>
      </c>
      <c r="G55" s="119">
        <v>712</v>
      </c>
      <c r="H55" s="120">
        <v>784</v>
      </c>
    </row>
    <row r="56" spans="2:8" ht="52.5" customHeight="1" x14ac:dyDescent="0.15">
      <c r="B56" s="121"/>
      <c r="C56" s="1236" t="s">
        <v>49</v>
      </c>
      <c r="D56" s="1236"/>
      <c r="E56" s="1237"/>
      <c r="F56" s="122">
        <v>597</v>
      </c>
      <c r="G56" s="122">
        <v>575</v>
      </c>
      <c r="H56" s="123">
        <v>576</v>
      </c>
    </row>
    <row r="57" spans="2:8" ht="53.25" customHeight="1" x14ac:dyDescent="0.15">
      <c r="B57" s="121"/>
      <c r="C57" s="1238" t="s">
        <v>50</v>
      </c>
      <c r="D57" s="1238"/>
      <c r="E57" s="1239"/>
      <c r="F57" s="124">
        <v>1836</v>
      </c>
      <c r="G57" s="124">
        <v>1779</v>
      </c>
      <c r="H57" s="125">
        <v>2089</v>
      </c>
    </row>
    <row r="58" spans="2:8" ht="45.75" customHeight="1" x14ac:dyDescent="0.15">
      <c r="B58" s="126"/>
      <c r="C58" s="1226" t="s">
        <v>583</v>
      </c>
      <c r="D58" s="1227"/>
      <c r="E58" s="1228"/>
      <c r="F58" s="127">
        <v>645</v>
      </c>
      <c r="G58" s="127">
        <v>587</v>
      </c>
      <c r="H58" s="128">
        <v>903</v>
      </c>
    </row>
    <row r="59" spans="2:8" ht="45.75" customHeight="1" x14ac:dyDescent="0.15">
      <c r="B59" s="126"/>
      <c r="C59" s="1226" t="s">
        <v>584</v>
      </c>
      <c r="D59" s="1227"/>
      <c r="E59" s="1228"/>
      <c r="F59" s="127">
        <v>283</v>
      </c>
      <c r="G59" s="127">
        <v>280</v>
      </c>
      <c r="H59" s="128">
        <v>277</v>
      </c>
    </row>
    <row r="60" spans="2:8" ht="45.75" customHeight="1" x14ac:dyDescent="0.15">
      <c r="B60" s="126"/>
      <c r="C60" s="1226" t="s">
        <v>585</v>
      </c>
      <c r="D60" s="1227"/>
      <c r="E60" s="1228"/>
      <c r="F60" s="127">
        <v>268</v>
      </c>
      <c r="G60" s="127">
        <v>263</v>
      </c>
      <c r="H60" s="128">
        <v>259</v>
      </c>
    </row>
    <row r="61" spans="2:8" ht="45.75" customHeight="1" x14ac:dyDescent="0.15">
      <c r="B61" s="126"/>
      <c r="C61" s="1226" t="s">
        <v>586</v>
      </c>
      <c r="D61" s="1227"/>
      <c r="E61" s="1228"/>
      <c r="F61" s="127">
        <v>211</v>
      </c>
      <c r="G61" s="127">
        <v>210</v>
      </c>
      <c r="H61" s="128">
        <v>211</v>
      </c>
    </row>
    <row r="62" spans="2:8" ht="45.75" customHeight="1" thickBot="1" x14ac:dyDescent="0.2">
      <c r="B62" s="129"/>
      <c r="C62" s="1229" t="s">
        <v>587</v>
      </c>
      <c r="D62" s="1230"/>
      <c r="E62" s="1231"/>
      <c r="F62" s="130">
        <v>161</v>
      </c>
      <c r="G62" s="130">
        <v>160</v>
      </c>
      <c r="H62" s="131">
        <v>161</v>
      </c>
    </row>
    <row r="63" spans="2:8" ht="52.5" customHeight="1" thickBot="1" x14ac:dyDescent="0.2">
      <c r="B63" s="132"/>
      <c r="C63" s="1232" t="s">
        <v>51</v>
      </c>
      <c r="D63" s="1232"/>
      <c r="E63" s="1233"/>
      <c r="F63" s="133">
        <v>3114</v>
      </c>
      <c r="G63" s="133">
        <v>3067</v>
      </c>
      <c r="H63" s="134">
        <v>3449</v>
      </c>
    </row>
    <row r="64" spans="2:8" x14ac:dyDescent="0.15"/>
  </sheetData>
  <sheetProtection algorithmName="SHA-512" hashValue="dSmr6AJsd5qoEgawoFtfCbzKK0NUtb61XtVPRyBl/2A+wL4d3bB55NgfSVPkh5aoaD3Kj2QiL4FJnmHdYxhxOw==" saltValue="Ln38UYWCxy/1Nfz6cgGr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108215</v>
      </c>
      <c r="E3" s="153"/>
      <c r="F3" s="154">
        <v>267911</v>
      </c>
      <c r="G3" s="155"/>
      <c r="H3" s="156"/>
    </row>
    <row r="4" spans="1:8" x14ac:dyDescent="0.15">
      <c r="A4" s="157"/>
      <c r="B4" s="158"/>
      <c r="C4" s="159"/>
      <c r="D4" s="160">
        <v>41282</v>
      </c>
      <c r="E4" s="161"/>
      <c r="F4" s="162">
        <v>106425</v>
      </c>
      <c r="G4" s="163"/>
      <c r="H4" s="164"/>
    </row>
    <row r="5" spans="1:8" x14ac:dyDescent="0.15">
      <c r="A5" s="145" t="s">
        <v>550</v>
      </c>
      <c r="B5" s="150"/>
      <c r="C5" s="151"/>
      <c r="D5" s="152">
        <v>126163</v>
      </c>
      <c r="E5" s="153"/>
      <c r="F5" s="154">
        <v>228215</v>
      </c>
      <c r="G5" s="155"/>
      <c r="H5" s="156"/>
    </row>
    <row r="6" spans="1:8" x14ac:dyDescent="0.15">
      <c r="A6" s="157"/>
      <c r="B6" s="158"/>
      <c r="C6" s="159"/>
      <c r="D6" s="160">
        <v>92611</v>
      </c>
      <c r="E6" s="161"/>
      <c r="F6" s="162">
        <v>117571</v>
      </c>
      <c r="G6" s="163"/>
      <c r="H6" s="164"/>
    </row>
    <row r="7" spans="1:8" x14ac:dyDescent="0.15">
      <c r="A7" s="145" t="s">
        <v>551</v>
      </c>
      <c r="B7" s="150"/>
      <c r="C7" s="151"/>
      <c r="D7" s="152">
        <v>135707</v>
      </c>
      <c r="E7" s="153"/>
      <c r="F7" s="154">
        <v>264232</v>
      </c>
      <c r="G7" s="155"/>
      <c r="H7" s="156"/>
    </row>
    <row r="8" spans="1:8" x14ac:dyDescent="0.15">
      <c r="A8" s="157"/>
      <c r="B8" s="158"/>
      <c r="C8" s="159"/>
      <c r="D8" s="160">
        <v>89582</v>
      </c>
      <c r="E8" s="161"/>
      <c r="F8" s="162">
        <v>133959</v>
      </c>
      <c r="G8" s="163"/>
      <c r="H8" s="164"/>
    </row>
    <row r="9" spans="1:8" x14ac:dyDescent="0.15">
      <c r="A9" s="145" t="s">
        <v>552</v>
      </c>
      <c r="B9" s="150"/>
      <c r="C9" s="151"/>
      <c r="D9" s="152">
        <v>103236</v>
      </c>
      <c r="E9" s="153"/>
      <c r="F9" s="154">
        <v>263613</v>
      </c>
      <c r="G9" s="155"/>
      <c r="H9" s="156"/>
    </row>
    <row r="10" spans="1:8" x14ac:dyDescent="0.15">
      <c r="A10" s="157"/>
      <c r="B10" s="158"/>
      <c r="C10" s="159"/>
      <c r="D10" s="160">
        <v>79349</v>
      </c>
      <c r="E10" s="161"/>
      <c r="F10" s="162">
        <v>128823</v>
      </c>
      <c r="G10" s="163"/>
      <c r="H10" s="164"/>
    </row>
    <row r="11" spans="1:8" x14ac:dyDescent="0.15">
      <c r="A11" s="145" t="s">
        <v>553</v>
      </c>
      <c r="B11" s="150"/>
      <c r="C11" s="151"/>
      <c r="D11" s="152">
        <v>144276</v>
      </c>
      <c r="E11" s="153"/>
      <c r="F11" s="154">
        <v>362690</v>
      </c>
      <c r="G11" s="155"/>
      <c r="H11" s="156"/>
    </row>
    <row r="12" spans="1:8" x14ac:dyDescent="0.15">
      <c r="A12" s="157"/>
      <c r="B12" s="158"/>
      <c r="C12" s="165"/>
      <c r="D12" s="160">
        <v>117427</v>
      </c>
      <c r="E12" s="161"/>
      <c r="F12" s="162">
        <v>172580</v>
      </c>
      <c r="G12" s="163"/>
      <c r="H12" s="164"/>
    </row>
    <row r="13" spans="1:8" x14ac:dyDescent="0.15">
      <c r="A13" s="145"/>
      <c r="B13" s="150"/>
      <c r="C13" s="166"/>
      <c r="D13" s="167">
        <v>123519</v>
      </c>
      <c r="E13" s="168"/>
      <c r="F13" s="169">
        <v>277332</v>
      </c>
      <c r="G13" s="170"/>
      <c r="H13" s="156"/>
    </row>
    <row r="14" spans="1:8" x14ac:dyDescent="0.15">
      <c r="A14" s="157"/>
      <c r="B14" s="158"/>
      <c r="C14" s="159"/>
      <c r="D14" s="160">
        <v>84050</v>
      </c>
      <c r="E14" s="161"/>
      <c r="F14" s="162">
        <v>131872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7.42</v>
      </c>
      <c r="C19" s="171">
        <f>ROUND(VALUE(SUBSTITUTE(実質収支比率等に係る経年分析!G$48,"▲","-")),2)</f>
        <v>6.05</v>
      </c>
      <c r="D19" s="171">
        <f>ROUND(VALUE(SUBSTITUTE(実質収支比率等に係る経年分析!H$48,"▲","-")),2)</f>
        <v>6.74</v>
      </c>
      <c r="E19" s="171">
        <f>ROUND(VALUE(SUBSTITUTE(実質収支比率等に係る経年分析!I$48,"▲","-")),2)</f>
        <v>6.6</v>
      </c>
      <c r="F19" s="171">
        <f>ROUND(VALUE(SUBSTITUTE(実質収支比率等に係る経年分析!J$48,"▲","-")),2)</f>
        <v>4.7300000000000004</v>
      </c>
    </row>
    <row r="20" spans="1:11" x14ac:dyDescent="0.15">
      <c r="A20" s="171" t="s">
        <v>55</v>
      </c>
      <c r="B20" s="171">
        <f>ROUND(VALUE(SUBSTITUTE(実質収支比率等に係る経年分析!F$47,"▲","-")),2)</f>
        <v>35.61</v>
      </c>
      <c r="C20" s="171">
        <f>ROUND(VALUE(SUBSTITUTE(実質収支比率等に係る経年分析!G$47,"▲","-")),2)</f>
        <v>35.18</v>
      </c>
      <c r="D20" s="171">
        <f>ROUND(VALUE(SUBSTITUTE(実質収支比率等に係る経年分析!H$47,"▲","-")),2)</f>
        <v>34.71</v>
      </c>
      <c r="E20" s="171">
        <f>ROUND(VALUE(SUBSTITUTE(実質収支比率等に係る経年分析!I$47,"▲","-")),2)</f>
        <v>35.07</v>
      </c>
      <c r="F20" s="171">
        <f>ROUND(VALUE(SUBSTITUTE(実質収支比率等に係る経年分析!J$47,"▲","-")),2)</f>
        <v>34.659999999999997</v>
      </c>
    </row>
    <row r="21" spans="1:11" x14ac:dyDescent="0.15">
      <c r="A21" s="171" t="s">
        <v>56</v>
      </c>
      <c r="B21" s="171">
        <f>IF(ISNUMBER(VALUE(SUBSTITUTE(実質収支比率等に係る経年分析!F$49,"▲","-"))),ROUND(VALUE(SUBSTITUTE(実質収支比率等に係る経年分析!F$49,"▲","-")),2),NA())</f>
        <v>-3.1</v>
      </c>
      <c r="C21" s="171">
        <f>IF(ISNUMBER(VALUE(SUBSTITUTE(実質収支比率等に係る経年分析!G$49,"▲","-"))),ROUND(VALUE(SUBSTITUTE(実質収支比率等に係る経年分析!G$49,"▲","-")),2),NA())</f>
        <v>-5.38</v>
      </c>
      <c r="D21" s="171">
        <f>IF(ISNUMBER(VALUE(SUBSTITUTE(実質収支比率等に係る経年分析!H$49,"▲","-"))),ROUND(VALUE(SUBSTITUTE(実質収支比率等に係る経年分析!H$49,"▲","-")),2),NA())</f>
        <v>-2.16</v>
      </c>
      <c r="E21" s="171">
        <f>IF(ISNUMBER(VALUE(SUBSTITUTE(実質収支比率等に係る経年分析!I$49,"▲","-"))),ROUND(VALUE(SUBSTITUTE(実質収支比率等に係る経年分析!I$49,"▲","-")),2),NA())</f>
        <v>-1.71</v>
      </c>
      <c r="F21" s="171">
        <f>IF(ISNUMBER(VALUE(SUBSTITUTE(実質収支比率等に係る経年分析!J$49,"▲","-"))),ROUND(VALUE(SUBSTITUTE(実質収支比率等に係る経年分析!J$49,"▲","-")),2),NA())</f>
        <v>-1.1000000000000001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恒久対策事業特別会計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7.0000000000000007E-2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0.28999999999999998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0.65</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3.22</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6.73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6.59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4.7300000000000004</v>
      </c>
    </row>
    <row r="35" spans="1:16" x14ac:dyDescent="0.15">
      <c r="A35" s="172" t="str">
        <f>IF(連結実質赤字比率に係る赤字・黒字の構成分析!C$35="",NA(),連結実質赤字比率に係る赤字・黒字の構成分析!C$35)</f>
        <v>宅地造成事業特別会計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9.82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9.7100000000000009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6.54</v>
      </c>
    </row>
    <row r="36" spans="1:16" x14ac:dyDescent="0.15">
      <c r="A36" s="172" t="str">
        <f>IF(連結実質赤字比率に係る赤字・黒字の構成分析!C$34="",NA(),連結実質赤字比率に係る赤字・黒字の構成分析!C$34)</f>
        <v>国民健康保険事業特別会計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14.15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232</v>
      </c>
      <c r="E42" s="173"/>
      <c r="F42" s="173"/>
      <c r="G42" s="173">
        <f>'実質公債費比率（分子）の構造'!L$52</f>
        <v>236</v>
      </c>
      <c r="H42" s="173"/>
      <c r="I42" s="173"/>
      <c r="J42" s="173">
        <f>'実質公債費比率（分子）の構造'!M$52</f>
        <v>237</v>
      </c>
      <c r="K42" s="173"/>
      <c r="L42" s="173"/>
      <c r="M42" s="173">
        <f>'実質公債費比率（分子）の構造'!N$52</f>
        <v>223</v>
      </c>
      <c r="N42" s="173"/>
      <c r="O42" s="173"/>
      <c r="P42" s="173">
        <f>'実質公債費比率（分子）の構造'!O$52</f>
        <v>226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8</v>
      </c>
      <c r="C46" s="173"/>
      <c r="D46" s="173"/>
      <c r="E46" s="173">
        <f>'実質公債費比率（分子）の構造'!L$48</f>
        <v>13</v>
      </c>
      <c r="F46" s="173"/>
      <c r="G46" s="173"/>
      <c r="H46" s="173">
        <f>'実質公債費比率（分子）の構造'!M$48</f>
        <v>18</v>
      </c>
      <c r="I46" s="173"/>
      <c r="J46" s="173"/>
      <c r="K46" s="173">
        <f>'実質公債費比率（分子）の構造'!N$48</f>
        <v>19</v>
      </c>
      <c r="L46" s="173"/>
      <c r="M46" s="173"/>
      <c r="N46" s="173">
        <f>'実質公債費比率（分子）の構造'!O$48</f>
        <v>21</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249</v>
      </c>
      <c r="C49" s="173"/>
      <c r="D49" s="173"/>
      <c r="E49" s="173">
        <f>'実質公債費比率（分子）の構造'!L$45</f>
        <v>250</v>
      </c>
      <c r="F49" s="173"/>
      <c r="G49" s="173"/>
      <c r="H49" s="173">
        <f>'実質公債費比率（分子）の構造'!M$45</f>
        <v>257</v>
      </c>
      <c r="I49" s="173"/>
      <c r="J49" s="173"/>
      <c r="K49" s="173">
        <f>'実質公債費比率（分子）の構造'!N$45</f>
        <v>239</v>
      </c>
      <c r="L49" s="173"/>
      <c r="M49" s="173"/>
      <c r="N49" s="173">
        <f>'実質公債費比率（分子）の構造'!O$45</f>
        <v>278</v>
      </c>
      <c r="O49" s="173"/>
      <c r="P49" s="173"/>
    </row>
    <row r="50" spans="1:16" x14ac:dyDescent="0.15">
      <c r="A50" s="173" t="s">
        <v>70</v>
      </c>
      <c r="B50" s="173" t="e">
        <f>NA()</f>
        <v>#N/A</v>
      </c>
      <c r="C50" s="173">
        <f>IF(ISNUMBER('実質公債費比率（分子）の構造'!K$53),'実質公債費比率（分子）の構造'!K$53,NA())</f>
        <v>32</v>
      </c>
      <c r="D50" s="173" t="e">
        <f>NA()</f>
        <v>#N/A</v>
      </c>
      <c r="E50" s="173" t="e">
        <f>NA()</f>
        <v>#N/A</v>
      </c>
      <c r="F50" s="173">
        <f>IF(ISNUMBER('実質公債費比率（分子）の構造'!L$53),'実質公債費比率（分子）の構造'!L$53,NA())</f>
        <v>27</v>
      </c>
      <c r="G50" s="173" t="e">
        <f>NA()</f>
        <v>#N/A</v>
      </c>
      <c r="H50" s="173" t="e">
        <f>NA()</f>
        <v>#N/A</v>
      </c>
      <c r="I50" s="173">
        <f>IF(ISNUMBER('実質公債費比率（分子）の構造'!M$53),'実質公債費比率（分子）の構造'!M$53,NA())</f>
        <v>38</v>
      </c>
      <c r="J50" s="173" t="e">
        <f>NA()</f>
        <v>#N/A</v>
      </c>
      <c r="K50" s="173" t="e">
        <f>NA()</f>
        <v>#N/A</v>
      </c>
      <c r="L50" s="173">
        <f>IF(ISNUMBER('実質公債費比率（分子）の構造'!N$53),'実質公債費比率（分子）の構造'!N$53,NA())</f>
        <v>35</v>
      </c>
      <c r="M50" s="173" t="e">
        <f>NA()</f>
        <v>#N/A</v>
      </c>
      <c r="N50" s="173" t="e">
        <f>NA()</f>
        <v>#N/A</v>
      </c>
      <c r="O50" s="173">
        <f>IF(ISNUMBER('実質公債費比率（分子）の構造'!O$53),'実質公債費比率（分子）の構造'!O$53,NA())</f>
        <v>73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2127</v>
      </c>
      <c r="E56" s="172"/>
      <c r="F56" s="172"/>
      <c r="G56" s="172">
        <f>'将来負担比率（分子）の構造'!J$52</f>
        <v>2013</v>
      </c>
      <c r="H56" s="172"/>
      <c r="I56" s="172"/>
      <c r="J56" s="172">
        <f>'将来負担比率（分子）の構造'!K$52</f>
        <v>2136</v>
      </c>
      <c r="K56" s="172"/>
      <c r="L56" s="172"/>
      <c r="M56" s="172">
        <f>'将来負担比率（分子）の構造'!L$52</f>
        <v>2124</v>
      </c>
      <c r="N56" s="172"/>
      <c r="O56" s="172"/>
      <c r="P56" s="172">
        <f>'将来負担比率（分子）の構造'!M$52</f>
        <v>2002</v>
      </c>
    </row>
    <row r="57" spans="1:16" x14ac:dyDescent="0.15">
      <c r="A57" s="172" t="s">
        <v>42</v>
      </c>
      <c r="B57" s="172"/>
      <c r="C57" s="172"/>
      <c r="D57" s="172">
        <f>'将来負担比率（分子）の構造'!I$51</f>
        <v>18</v>
      </c>
      <c r="E57" s="172"/>
      <c r="F57" s="172"/>
      <c r="G57" s="172">
        <f>'将来負担比率（分子）の構造'!J$51</f>
        <v>15</v>
      </c>
      <c r="H57" s="172"/>
      <c r="I57" s="172"/>
      <c r="J57" s="172">
        <f>'将来負担比率（分子）の構造'!K$51</f>
        <v>11</v>
      </c>
      <c r="K57" s="172"/>
      <c r="L57" s="172"/>
      <c r="M57" s="172">
        <f>'将来負担比率（分子）の構造'!L$51</f>
        <v>8</v>
      </c>
      <c r="N57" s="172"/>
      <c r="O57" s="172"/>
      <c r="P57" s="172">
        <f>'将来負担比率（分子）の構造'!M$51</f>
        <v>4</v>
      </c>
    </row>
    <row r="58" spans="1:16" x14ac:dyDescent="0.15">
      <c r="A58" s="172" t="s">
        <v>41</v>
      </c>
      <c r="B58" s="172"/>
      <c r="C58" s="172"/>
      <c r="D58" s="172">
        <f>'将来負担比率（分子）の構造'!I$50</f>
        <v>3599</v>
      </c>
      <c r="E58" s="172"/>
      <c r="F58" s="172"/>
      <c r="G58" s="172">
        <f>'将来負担比率（分子）の構造'!J$50</f>
        <v>3554</v>
      </c>
      <c r="H58" s="172"/>
      <c r="I58" s="172"/>
      <c r="J58" s="172">
        <f>'将来負担比率（分子）の構造'!K$50</f>
        <v>3527</v>
      </c>
      <c r="K58" s="172"/>
      <c r="L58" s="172"/>
      <c r="M58" s="172">
        <f>'将来負担比率（分子）の構造'!L$50</f>
        <v>3435</v>
      </c>
      <c r="N58" s="172"/>
      <c r="O58" s="172"/>
      <c r="P58" s="172">
        <f>'将来負担比率（分子）の構造'!M$50</f>
        <v>3742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548</v>
      </c>
      <c r="C62" s="172"/>
      <c r="D62" s="172"/>
      <c r="E62" s="172">
        <f>'将来負担比率（分子）の構造'!J$45</f>
        <v>512</v>
      </c>
      <c r="F62" s="172"/>
      <c r="G62" s="172"/>
      <c r="H62" s="172">
        <f>'将来負担比率（分子）の構造'!K$45</f>
        <v>503</v>
      </c>
      <c r="I62" s="172"/>
      <c r="J62" s="172"/>
      <c r="K62" s="172">
        <f>'将来負担比率（分子）の構造'!L$45</f>
        <v>520</v>
      </c>
      <c r="L62" s="172"/>
      <c r="M62" s="172"/>
      <c r="N62" s="172">
        <f>'将来負担比率（分子）の構造'!M$45</f>
        <v>385</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f>'将来負担比率（分子）の構造'!L$44</f>
        <v>2</v>
      </c>
      <c r="L63" s="172"/>
      <c r="M63" s="172"/>
      <c r="N63" s="172">
        <f>'将来負担比率（分子）の構造'!M$44</f>
        <v>3</v>
      </c>
      <c r="O63" s="172"/>
      <c r="P63" s="172"/>
    </row>
    <row r="64" spans="1:16" x14ac:dyDescent="0.15">
      <c r="A64" s="172" t="s">
        <v>33</v>
      </c>
      <c r="B64" s="172">
        <f>'将来負担比率（分子）の構造'!I$43</f>
        <v>233</v>
      </c>
      <c r="C64" s="172"/>
      <c r="D64" s="172"/>
      <c r="E64" s="172">
        <f>'将来負担比率（分子）の構造'!J$43</f>
        <v>249</v>
      </c>
      <c r="F64" s="172"/>
      <c r="G64" s="172"/>
      <c r="H64" s="172">
        <f>'将来負担比率（分子）の構造'!K$43</f>
        <v>312</v>
      </c>
      <c r="I64" s="172"/>
      <c r="J64" s="172"/>
      <c r="K64" s="172">
        <f>'将来負担比率（分子）の構造'!L$43</f>
        <v>294</v>
      </c>
      <c r="L64" s="172"/>
      <c r="M64" s="172"/>
      <c r="N64" s="172">
        <f>'将来負担比率（分子）の構造'!M$43</f>
        <v>279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2235</v>
      </c>
      <c r="C66" s="172"/>
      <c r="D66" s="172"/>
      <c r="E66" s="172">
        <f>'将来負担比率（分子）の構造'!J$41</f>
        <v>2248</v>
      </c>
      <c r="F66" s="172"/>
      <c r="G66" s="172"/>
      <c r="H66" s="172">
        <f>'将来負担比率（分子）の構造'!K$41</f>
        <v>2299</v>
      </c>
      <c r="I66" s="172"/>
      <c r="J66" s="172"/>
      <c r="K66" s="172">
        <f>'将来負担比率（分子）の構造'!L$41</f>
        <v>2472</v>
      </c>
      <c r="L66" s="172"/>
      <c r="M66" s="172"/>
      <c r="N66" s="172">
        <f>'将来負担比率（分子）の構造'!M$41</f>
        <v>2610</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681</v>
      </c>
      <c r="C72" s="176">
        <f>基金残高に係る経年分析!G55</f>
        <v>712</v>
      </c>
      <c r="D72" s="176">
        <f>基金残高に係る経年分析!H55</f>
        <v>784</v>
      </c>
    </row>
    <row r="73" spans="1:16" x14ac:dyDescent="0.15">
      <c r="A73" s="175" t="s">
        <v>77</v>
      </c>
      <c r="B73" s="176">
        <f>基金残高に係る経年分析!F56</f>
        <v>597</v>
      </c>
      <c r="C73" s="176">
        <f>基金残高に係る経年分析!G56</f>
        <v>575</v>
      </c>
      <c r="D73" s="176">
        <f>基金残高に係る経年分析!H56</f>
        <v>576</v>
      </c>
    </row>
    <row r="74" spans="1:16" x14ac:dyDescent="0.15">
      <c r="A74" s="175" t="s">
        <v>78</v>
      </c>
      <c r="B74" s="176">
        <f>基金残高に係る経年分析!F57</f>
        <v>1836</v>
      </c>
      <c r="C74" s="176">
        <f>基金残高に係る経年分析!G57</f>
        <v>1779</v>
      </c>
      <c r="D74" s="176">
        <f>基金残高に係る経年分析!H57</f>
        <v>2089</v>
      </c>
    </row>
  </sheetData>
  <sheetProtection algorithmName="SHA-512" hashValue="hCAV/yKwiDA4PpTA3okydlxCQoLT29YfhvQTQyTAjhoY7Ls652RaYmSs7OVWj4WU27iEZ/ldv3xLGftk6magWA==" saltValue="3ggWZ+eH2pLXs6xEzjVW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93EE4-F708-450E-91E0-9584E58D79D4}">
  <sheetPr>
    <pageSetUpPr fitToPage="1"/>
  </sheetPr>
  <dimension ref="B1:EM50"/>
  <sheetViews>
    <sheetView showGridLines="0" topLeftCell="A10" workbookViewId="0">
      <selection activeCell="B27" sqref="B27:Q27"/>
    </sheetView>
  </sheetViews>
  <sheetFormatPr defaultColWidth="0" defaultRowHeight="11.25" customHeight="1" zeroHeight="1" x14ac:dyDescent="0.15"/>
  <cols>
    <col min="1" max="1" width="1.625" style="202" customWidth="1"/>
    <col min="2" max="2" width="2.375" style="202" customWidth="1"/>
    <col min="3" max="16" width="2.625" style="202" customWidth="1"/>
    <col min="17" max="17" width="2.375" style="202" customWidth="1"/>
    <col min="18" max="95" width="1.625" style="202" customWidth="1"/>
    <col min="96" max="133" width="1.625" style="212" customWidth="1"/>
    <col min="134" max="143" width="1.625" style="202" customWidth="1"/>
    <col min="144" max="16384" width="0" style="202" hidden="1"/>
  </cols>
  <sheetData>
    <row r="1" spans="2:143" ht="22.5" customHeight="1" thickBot="1" x14ac:dyDescent="0.2">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605" t="s">
        <v>204</v>
      </c>
      <c r="DI1" s="606"/>
      <c r="DJ1" s="606"/>
      <c r="DK1" s="606"/>
      <c r="DL1" s="606"/>
      <c r="DM1" s="606"/>
      <c r="DN1" s="607"/>
      <c r="DO1" s="202"/>
      <c r="DP1" s="605" t="s">
        <v>205</v>
      </c>
      <c r="DQ1" s="606"/>
      <c r="DR1" s="606"/>
      <c r="DS1" s="606"/>
      <c r="DT1" s="606"/>
      <c r="DU1" s="606"/>
      <c r="DV1" s="606"/>
      <c r="DW1" s="606"/>
      <c r="DX1" s="606"/>
      <c r="DY1" s="606"/>
      <c r="DZ1" s="606"/>
      <c r="EA1" s="606"/>
      <c r="EB1" s="606"/>
      <c r="EC1" s="607"/>
      <c r="ED1" s="200"/>
      <c r="EE1" s="200"/>
      <c r="EF1" s="200"/>
      <c r="EG1" s="200"/>
      <c r="EH1" s="200"/>
      <c r="EI1" s="200"/>
      <c r="EJ1" s="200"/>
      <c r="EK1" s="200"/>
      <c r="EL1" s="200"/>
      <c r="EM1" s="200"/>
    </row>
    <row r="2" spans="2:143" ht="22.5" customHeight="1" x14ac:dyDescent="0.15">
      <c r="B2" s="203" t="s">
        <v>206</v>
      </c>
      <c r="R2" s="204"/>
      <c r="S2" s="204"/>
      <c r="T2" s="204"/>
      <c r="U2" s="204"/>
      <c r="V2" s="204"/>
      <c r="W2" s="204"/>
      <c r="X2" s="204"/>
      <c r="Y2" s="204"/>
      <c r="Z2" s="204"/>
      <c r="AA2" s="204"/>
      <c r="AB2" s="204"/>
      <c r="AC2" s="204"/>
      <c r="AE2" s="205"/>
      <c r="AF2" s="205"/>
      <c r="AG2" s="205"/>
      <c r="AH2" s="205"/>
      <c r="AI2" s="205"/>
      <c r="AJ2" s="204"/>
      <c r="AK2" s="204"/>
      <c r="AL2" s="204"/>
      <c r="AM2" s="204"/>
      <c r="AN2" s="204"/>
      <c r="AO2" s="204"/>
      <c r="AP2" s="204"/>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row>
    <row r="3" spans="2:143" ht="11.25" customHeight="1" x14ac:dyDescent="0.15">
      <c r="B3" s="608" t="s">
        <v>207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208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209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210</v>
      </c>
      <c r="S4" s="609"/>
      <c r="T4" s="609"/>
      <c r="U4" s="609"/>
      <c r="V4" s="609"/>
      <c r="W4" s="609"/>
      <c r="X4" s="609"/>
      <c r="Y4" s="610"/>
      <c r="Z4" s="608" t="s">
        <v>211</v>
      </c>
      <c r="AA4" s="609"/>
      <c r="AB4" s="609"/>
      <c r="AC4" s="610"/>
      <c r="AD4" s="608" t="s">
        <v>212</v>
      </c>
      <c r="AE4" s="609"/>
      <c r="AF4" s="609"/>
      <c r="AG4" s="609"/>
      <c r="AH4" s="609"/>
      <c r="AI4" s="609"/>
      <c r="AJ4" s="609"/>
      <c r="AK4" s="610"/>
      <c r="AL4" s="608" t="s">
        <v>211</v>
      </c>
      <c r="AM4" s="609"/>
      <c r="AN4" s="609"/>
      <c r="AO4" s="610"/>
      <c r="AP4" s="614" t="s">
        <v>213</v>
      </c>
      <c r="AQ4" s="614"/>
      <c r="AR4" s="614"/>
      <c r="AS4" s="614"/>
      <c r="AT4" s="614"/>
      <c r="AU4" s="614"/>
      <c r="AV4" s="614"/>
      <c r="AW4" s="614"/>
      <c r="AX4" s="614"/>
      <c r="AY4" s="614"/>
      <c r="AZ4" s="614"/>
      <c r="BA4" s="614"/>
      <c r="BB4" s="614"/>
      <c r="BC4" s="614"/>
      <c r="BD4" s="614"/>
      <c r="BE4" s="614"/>
      <c r="BF4" s="614"/>
      <c r="BG4" s="614" t="s">
        <v>214</v>
      </c>
      <c r="BH4" s="614"/>
      <c r="BI4" s="614"/>
      <c r="BJ4" s="614"/>
      <c r="BK4" s="614"/>
      <c r="BL4" s="614"/>
      <c r="BM4" s="614"/>
      <c r="BN4" s="614"/>
      <c r="BO4" s="614" t="s">
        <v>211</v>
      </c>
      <c r="BP4" s="614"/>
      <c r="BQ4" s="614"/>
      <c r="BR4" s="614"/>
      <c r="BS4" s="614" t="s">
        <v>215</v>
      </c>
      <c r="BT4" s="614"/>
      <c r="BU4" s="614"/>
      <c r="BV4" s="614"/>
      <c r="BW4" s="614"/>
      <c r="BX4" s="614"/>
      <c r="BY4" s="614"/>
      <c r="BZ4" s="614"/>
      <c r="CA4" s="614"/>
      <c r="CB4" s="614"/>
      <c r="CD4" s="611" t="s">
        <v>216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217</v>
      </c>
      <c r="C5" s="616"/>
      <c r="D5" s="616"/>
      <c r="E5" s="616"/>
      <c r="F5" s="616"/>
      <c r="G5" s="616"/>
      <c r="H5" s="616"/>
      <c r="I5" s="616"/>
      <c r="J5" s="616"/>
      <c r="K5" s="616"/>
      <c r="L5" s="616"/>
      <c r="M5" s="616"/>
      <c r="N5" s="616"/>
      <c r="O5" s="616"/>
      <c r="P5" s="616"/>
      <c r="Q5" s="617"/>
      <c r="R5" s="618">
        <v>421819</v>
      </c>
      <c r="S5" s="619"/>
      <c r="T5" s="619"/>
      <c r="U5" s="619"/>
      <c r="V5" s="619"/>
      <c r="W5" s="619"/>
      <c r="X5" s="619"/>
      <c r="Y5" s="620"/>
      <c r="Z5" s="621">
        <v>8.9</v>
      </c>
      <c r="AA5" s="621"/>
      <c r="AB5" s="621"/>
      <c r="AC5" s="621"/>
      <c r="AD5" s="622">
        <v>421819</v>
      </c>
      <c r="AE5" s="622"/>
      <c r="AF5" s="622"/>
      <c r="AG5" s="622"/>
      <c r="AH5" s="622"/>
      <c r="AI5" s="622"/>
      <c r="AJ5" s="622"/>
      <c r="AK5" s="622"/>
      <c r="AL5" s="623">
        <v>19</v>
      </c>
      <c r="AM5" s="624"/>
      <c r="AN5" s="624"/>
      <c r="AO5" s="625"/>
      <c r="AP5" s="615" t="s">
        <v>218</v>
      </c>
      <c r="AQ5" s="616"/>
      <c r="AR5" s="616"/>
      <c r="AS5" s="616"/>
      <c r="AT5" s="616"/>
      <c r="AU5" s="616"/>
      <c r="AV5" s="616"/>
      <c r="AW5" s="616"/>
      <c r="AX5" s="616"/>
      <c r="AY5" s="616"/>
      <c r="AZ5" s="616"/>
      <c r="BA5" s="616"/>
      <c r="BB5" s="616"/>
      <c r="BC5" s="616"/>
      <c r="BD5" s="616"/>
      <c r="BE5" s="616"/>
      <c r="BF5" s="617"/>
      <c r="BG5" s="629">
        <v>421723</v>
      </c>
      <c r="BH5" s="630"/>
      <c r="BI5" s="630"/>
      <c r="BJ5" s="630"/>
      <c r="BK5" s="630"/>
      <c r="BL5" s="630"/>
      <c r="BM5" s="630"/>
      <c r="BN5" s="631"/>
      <c r="BO5" s="632">
        <v>100</v>
      </c>
      <c r="BP5" s="632"/>
      <c r="BQ5" s="632"/>
      <c r="BR5" s="632"/>
      <c r="BS5" s="633" t="s">
        <v>125</v>
      </c>
      <c r="BT5" s="633"/>
      <c r="BU5" s="633"/>
      <c r="BV5" s="633"/>
      <c r="BW5" s="633"/>
      <c r="BX5" s="633"/>
      <c r="BY5" s="633"/>
      <c r="BZ5" s="633"/>
      <c r="CA5" s="633"/>
      <c r="CB5" s="637"/>
      <c r="CD5" s="611" t="s">
        <v>213</v>
      </c>
      <c r="CE5" s="612"/>
      <c r="CF5" s="612"/>
      <c r="CG5" s="612"/>
      <c r="CH5" s="612"/>
      <c r="CI5" s="612"/>
      <c r="CJ5" s="612"/>
      <c r="CK5" s="612"/>
      <c r="CL5" s="612"/>
      <c r="CM5" s="612"/>
      <c r="CN5" s="612"/>
      <c r="CO5" s="612"/>
      <c r="CP5" s="612"/>
      <c r="CQ5" s="613"/>
      <c r="CR5" s="611" t="s">
        <v>219</v>
      </c>
      <c r="CS5" s="612"/>
      <c r="CT5" s="612"/>
      <c r="CU5" s="612"/>
      <c r="CV5" s="612"/>
      <c r="CW5" s="612"/>
      <c r="CX5" s="612"/>
      <c r="CY5" s="613"/>
      <c r="CZ5" s="611" t="s">
        <v>211</v>
      </c>
      <c r="DA5" s="612"/>
      <c r="DB5" s="612"/>
      <c r="DC5" s="613"/>
      <c r="DD5" s="611" t="s">
        <v>220</v>
      </c>
      <c r="DE5" s="612"/>
      <c r="DF5" s="612"/>
      <c r="DG5" s="612"/>
      <c r="DH5" s="612"/>
      <c r="DI5" s="612"/>
      <c r="DJ5" s="612"/>
      <c r="DK5" s="612"/>
      <c r="DL5" s="612"/>
      <c r="DM5" s="612"/>
      <c r="DN5" s="612"/>
      <c r="DO5" s="612"/>
      <c r="DP5" s="613"/>
      <c r="DQ5" s="611" t="s">
        <v>221</v>
      </c>
      <c r="DR5" s="612"/>
      <c r="DS5" s="612"/>
      <c r="DT5" s="612"/>
      <c r="DU5" s="612"/>
      <c r="DV5" s="612"/>
      <c r="DW5" s="612"/>
      <c r="DX5" s="612"/>
      <c r="DY5" s="612"/>
      <c r="DZ5" s="612"/>
      <c r="EA5" s="612"/>
      <c r="EB5" s="612"/>
      <c r="EC5" s="613"/>
    </row>
    <row r="6" spans="2:143" ht="11.25" customHeight="1" x14ac:dyDescent="0.15">
      <c r="B6" s="626" t="s">
        <v>222</v>
      </c>
      <c r="C6" s="627"/>
      <c r="D6" s="627"/>
      <c r="E6" s="627"/>
      <c r="F6" s="627"/>
      <c r="G6" s="627"/>
      <c r="H6" s="627"/>
      <c r="I6" s="627"/>
      <c r="J6" s="627"/>
      <c r="K6" s="627"/>
      <c r="L6" s="627"/>
      <c r="M6" s="627"/>
      <c r="N6" s="627"/>
      <c r="O6" s="627"/>
      <c r="P6" s="627"/>
      <c r="Q6" s="628"/>
      <c r="R6" s="629">
        <v>34330</v>
      </c>
      <c r="S6" s="630"/>
      <c r="T6" s="630"/>
      <c r="U6" s="630"/>
      <c r="V6" s="630"/>
      <c r="W6" s="630"/>
      <c r="X6" s="630"/>
      <c r="Y6" s="631"/>
      <c r="Z6" s="632">
        <v>0.7</v>
      </c>
      <c r="AA6" s="632"/>
      <c r="AB6" s="632"/>
      <c r="AC6" s="632"/>
      <c r="AD6" s="633">
        <v>34330</v>
      </c>
      <c r="AE6" s="633"/>
      <c r="AF6" s="633"/>
      <c r="AG6" s="633"/>
      <c r="AH6" s="633"/>
      <c r="AI6" s="633"/>
      <c r="AJ6" s="633"/>
      <c r="AK6" s="633"/>
      <c r="AL6" s="634">
        <v>1.5</v>
      </c>
      <c r="AM6" s="635"/>
      <c r="AN6" s="635"/>
      <c r="AO6" s="636"/>
      <c r="AP6" s="626" t="s">
        <v>223</v>
      </c>
      <c r="AQ6" s="627"/>
      <c r="AR6" s="627"/>
      <c r="AS6" s="627"/>
      <c r="AT6" s="627"/>
      <c r="AU6" s="627"/>
      <c r="AV6" s="627"/>
      <c r="AW6" s="627"/>
      <c r="AX6" s="627"/>
      <c r="AY6" s="627"/>
      <c r="AZ6" s="627"/>
      <c r="BA6" s="627"/>
      <c r="BB6" s="627"/>
      <c r="BC6" s="627"/>
      <c r="BD6" s="627"/>
      <c r="BE6" s="627"/>
      <c r="BF6" s="628"/>
      <c r="BG6" s="629">
        <v>421723</v>
      </c>
      <c r="BH6" s="630"/>
      <c r="BI6" s="630"/>
      <c r="BJ6" s="630"/>
      <c r="BK6" s="630"/>
      <c r="BL6" s="630"/>
      <c r="BM6" s="630"/>
      <c r="BN6" s="631"/>
      <c r="BO6" s="632">
        <v>100</v>
      </c>
      <c r="BP6" s="632"/>
      <c r="BQ6" s="632"/>
      <c r="BR6" s="632"/>
      <c r="BS6" s="633" t="s">
        <v>125</v>
      </c>
      <c r="BT6" s="633"/>
      <c r="BU6" s="633"/>
      <c r="BV6" s="633"/>
      <c r="BW6" s="633"/>
      <c r="BX6" s="633"/>
      <c r="BY6" s="633"/>
      <c r="BZ6" s="633"/>
      <c r="CA6" s="633"/>
      <c r="CB6" s="637"/>
      <c r="CD6" s="640" t="s">
        <v>224</v>
      </c>
      <c r="CE6" s="641"/>
      <c r="CF6" s="641"/>
      <c r="CG6" s="641"/>
      <c r="CH6" s="641"/>
      <c r="CI6" s="641"/>
      <c r="CJ6" s="641"/>
      <c r="CK6" s="641"/>
      <c r="CL6" s="641"/>
      <c r="CM6" s="641"/>
      <c r="CN6" s="641"/>
      <c r="CO6" s="641"/>
      <c r="CP6" s="641"/>
      <c r="CQ6" s="642"/>
      <c r="CR6" s="629">
        <v>60769</v>
      </c>
      <c r="CS6" s="630"/>
      <c r="CT6" s="630"/>
      <c r="CU6" s="630"/>
      <c r="CV6" s="630"/>
      <c r="CW6" s="630"/>
      <c r="CX6" s="630"/>
      <c r="CY6" s="631"/>
      <c r="CZ6" s="623">
        <v>1.3</v>
      </c>
      <c r="DA6" s="624"/>
      <c r="DB6" s="624"/>
      <c r="DC6" s="643"/>
      <c r="DD6" s="638">
        <v>2518</v>
      </c>
      <c r="DE6" s="630"/>
      <c r="DF6" s="630"/>
      <c r="DG6" s="630"/>
      <c r="DH6" s="630"/>
      <c r="DI6" s="630"/>
      <c r="DJ6" s="630"/>
      <c r="DK6" s="630"/>
      <c r="DL6" s="630"/>
      <c r="DM6" s="630"/>
      <c r="DN6" s="630"/>
      <c r="DO6" s="630"/>
      <c r="DP6" s="631"/>
      <c r="DQ6" s="638">
        <v>60769</v>
      </c>
      <c r="DR6" s="630"/>
      <c r="DS6" s="630"/>
      <c r="DT6" s="630"/>
      <c r="DU6" s="630"/>
      <c r="DV6" s="630"/>
      <c r="DW6" s="630"/>
      <c r="DX6" s="630"/>
      <c r="DY6" s="630"/>
      <c r="DZ6" s="630"/>
      <c r="EA6" s="630"/>
      <c r="EB6" s="630"/>
      <c r="EC6" s="639"/>
    </row>
    <row r="7" spans="2:143" ht="11.25" customHeight="1" x14ac:dyDescent="0.15">
      <c r="B7" s="626" t="s">
        <v>225</v>
      </c>
      <c r="C7" s="627"/>
      <c r="D7" s="627"/>
      <c r="E7" s="627"/>
      <c r="F7" s="627"/>
      <c r="G7" s="627"/>
      <c r="H7" s="627"/>
      <c r="I7" s="627"/>
      <c r="J7" s="627"/>
      <c r="K7" s="627"/>
      <c r="L7" s="627"/>
      <c r="M7" s="627"/>
      <c r="N7" s="627"/>
      <c r="O7" s="627"/>
      <c r="P7" s="627"/>
      <c r="Q7" s="628"/>
      <c r="R7" s="629">
        <v>148</v>
      </c>
      <c r="S7" s="630"/>
      <c r="T7" s="630"/>
      <c r="U7" s="630"/>
      <c r="V7" s="630"/>
      <c r="W7" s="630"/>
      <c r="X7" s="630"/>
      <c r="Y7" s="631"/>
      <c r="Z7" s="632">
        <v>0</v>
      </c>
      <c r="AA7" s="632"/>
      <c r="AB7" s="632"/>
      <c r="AC7" s="632"/>
      <c r="AD7" s="633">
        <v>148</v>
      </c>
      <c r="AE7" s="633"/>
      <c r="AF7" s="633"/>
      <c r="AG7" s="633"/>
      <c r="AH7" s="633"/>
      <c r="AI7" s="633"/>
      <c r="AJ7" s="633"/>
      <c r="AK7" s="633"/>
      <c r="AL7" s="634">
        <v>0</v>
      </c>
      <c r="AM7" s="635"/>
      <c r="AN7" s="635"/>
      <c r="AO7" s="636"/>
      <c r="AP7" s="626" t="s">
        <v>226</v>
      </c>
      <c r="AQ7" s="627"/>
      <c r="AR7" s="627"/>
      <c r="AS7" s="627"/>
      <c r="AT7" s="627"/>
      <c r="AU7" s="627"/>
      <c r="AV7" s="627"/>
      <c r="AW7" s="627"/>
      <c r="AX7" s="627"/>
      <c r="AY7" s="627"/>
      <c r="AZ7" s="627"/>
      <c r="BA7" s="627"/>
      <c r="BB7" s="627"/>
      <c r="BC7" s="627"/>
      <c r="BD7" s="627"/>
      <c r="BE7" s="627"/>
      <c r="BF7" s="628"/>
      <c r="BG7" s="629">
        <v>123731</v>
      </c>
      <c r="BH7" s="630"/>
      <c r="BI7" s="630"/>
      <c r="BJ7" s="630"/>
      <c r="BK7" s="630"/>
      <c r="BL7" s="630"/>
      <c r="BM7" s="630"/>
      <c r="BN7" s="631"/>
      <c r="BO7" s="632">
        <v>29.3</v>
      </c>
      <c r="BP7" s="632"/>
      <c r="BQ7" s="632"/>
      <c r="BR7" s="632"/>
      <c r="BS7" s="633" t="s">
        <v>125</v>
      </c>
      <c r="BT7" s="633"/>
      <c r="BU7" s="633"/>
      <c r="BV7" s="633"/>
      <c r="BW7" s="633"/>
      <c r="BX7" s="633"/>
      <c r="BY7" s="633"/>
      <c r="BZ7" s="633"/>
      <c r="CA7" s="633"/>
      <c r="CB7" s="637"/>
      <c r="CD7" s="644" t="s">
        <v>227</v>
      </c>
      <c r="CE7" s="645"/>
      <c r="CF7" s="645"/>
      <c r="CG7" s="645"/>
      <c r="CH7" s="645"/>
      <c r="CI7" s="645"/>
      <c r="CJ7" s="645"/>
      <c r="CK7" s="645"/>
      <c r="CL7" s="645"/>
      <c r="CM7" s="645"/>
      <c r="CN7" s="645"/>
      <c r="CO7" s="645"/>
      <c r="CP7" s="645"/>
      <c r="CQ7" s="646"/>
      <c r="CR7" s="629">
        <v>1083444</v>
      </c>
      <c r="CS7" s="630"/>
      <c r="CT7" s="630"/>
      <c r="CU7" s="630"/>
      <c r="CV7" s="630"/>
      <c r="CW7" s="630"/>
      <c r="CX7" s="630"/>
      <c r="CY7" s="631"/>
      <c r="CZ7" s="632">
        <v>23.9</v>
      </c>
      <c r="DA7" s="632"/>
      <c r="DB7" s="632"/>
      <c r="DC7" s="632"/>
      <c r="DD7" s="638">
        <v>120080</v>
      </c>
      <c r="DE7" s="630"/>
      <c r="DF7" s="630"/>
      <c r="DG7" s="630"/>
      <c r="DH7" s="630"/>
      <c r="DI7" s="630"/>
      <c r="DJ7" s="630"/>
      <c r="DK7" s="630"/>
      <c r="DL7" s="630"/>
      <c r="DM7" s="630"/>
      <c r="DN7" s="630"/>
      <c r="DO7" s="630"/>
      <c r="DP7" s="631"/>
      <c r="DQ7" s="638">
        <v>958062</v>
      </c>
      <c r="DR7" s="630"/>
      <c r="DS7" s="630"/>
      <c r="DT7" s="630"/>
      <c r="DU7" s="630"/>
      <c r="DV7" s="630"/>
      <c r="DW7" s="630"/>
      <c r="DX7" s="630"/>
      <c r="DY7" s="630"/>
      <c r="DZ7" s="630"/>
      <c r="EA7" s="630"/>
      <c r="EB7" s="630"/>
      <c r="EC7" s="639"/>
    </row>
    <row r="8" spans="2:143" ht="11.25" customHeight="1" x14ac:dyDescent="0.15">
      <c r="B8" s="626" t="s">
        <v>228</v>
      </c>
      <c r="C8" s="627"/>
      <c r="D8" s="627"/>
      <c r="E8" s="627"/>
      <c r="F8" s="627"/>
      <c r="G8" s="627"/>
      <c r="H8" s="627"/>
      <c r="I8" s="627"/>
      <c r="J8" s="627"/>
      <c r="K8" s="627"/>
      <c r="L8" s="627"/>
      <c r="M8" s="627"/>
      <c r="N8" s="627"/>
      <c r="O8" s="627"/>
      <c r="P8" s="627"/>
      <c r="Q8" s="628"/>
      <c r="R8" s="629">
        <v>680</v>
      </c>
      <c r="S8" s="630"/>
      <c r="T8" s="630"/>
      <c r="U8" s="630"/>
      <c r="V8" s="630"/>
      <c r="W8" s="630"/>
      <c r="X8" s="630"/>
      <c r="Y8" s="631"/>
      <c r="Z8" s="632">
        <v>0</v>
      </c>
      <c r="AA8" s="632"/>
      <c r="AB8" s="632"/>
      <c r="AC8" s="632"/>
      <c r="AD8" s="633">
        <v>680</v>
      </c>
      <c r="AE8" s="633"/>
      <c r="AF8" s="633"/>
      <c r="AG8" s="633"/>
      <c r="AH8" s="633"/>
      <c r="AI8" s="633"/>
      <c r="AJ8" s="633"/>
      <c r="AK8" s="633"/>
      <c r="AL8" s="634">
        <v>0</v>
      </c>
      <c r="AM8" s="635"/>
      <c r="AN8" s="635"/>
      <c r="AO8" s="636"/>
      <c r="AP8" s="626" t="s">
        <v>229</v>
      </c>
      <c r="AQ8" s="627"/>
      <c r="AR8" s="627"/>
      <c r="AS8" s="627"/>
      <c r="AT8" s="627"/>
      <c r="AU8" s="627"/>
      <c r="AV8" s="627"/>
      <c r="AW8" s="627"/>
      <c r="AX8" s="627"/>
      <c r="AY8" s="627"/>
      <c r="AZ8" s="627"/>
      <c r="BA8" s="627"/>
      <c r="BB8" s="627"/>
      <c r="BC8" s="627"/>
      <c r="BD8" s="627"/>
      <c r="BE8" s="627"/>
      <c r="BF8" s="628"/>
      <c r="BG8" s="629">
        <v>6432</v>
      </c>
      <c r="BH8" s="630"/>
      <c r="BI8" s="630"/>
      <c r="BJ8" s="630"/>
      <c r="BK8" s="630"/>
      <c r="BL8" s="630"/>
      <c r="BM8" s="630"/>
      <c r="BN8" s="631"/>
      <c r="BO8" s="632">
        <v>1.5</v>
      </c>
      <c r="BP8" s="632"/>
      <c r="BQ8" s="632"/>
      <c r="BR8" s="632"/>
      <c r="BS8" s="633" t="s">
        <v>125</v>
      </c>
      <c r="BT8" s="633"/>
      <c r="BU8" s="633"/>
      <c r="BV8" s="633"/>
      <c r="BW8" s="633"/>
      <c r="BX8" s="633"/>
      <c r="BY8" s="633"/>
      <c r="BZ8" s="633"/>
      <c r="CA8" s="633"/>
      <c r="CB8" s="637"/>
      <c r="CD8" s="644" t="s">
        <v>230</v>
      </c>
      <c r="CE8" s="645"/>
      <c r="CF8" s="645"/>
      <c r="CG8" s="645"/>
      <c r="CH8" s="645"/>
      <c r="CI8" s="645"/>
      <c r="CJ8" s="645"/>
      <c r="CK8" s="645"/>
      <c r="CL8" s="645"/>
      <c r="CM8" s="645"/>
      <c r="CN8" s="645"/>
      <c r="CO8" s="645"/>
      <c r="CP8" s="645"/>
      <c r="CQ8" s="646"/>
      <c r="CR8" s="629">
        <v>999776</v>
      </c>
      <c r="CS8" s="630"/>
      <c r="CT8" s="630"/>
      <c r="CU8" s="630"/>
      <c r="CV8" s="630"/>
      <c r="CW8" s="630"/>
      <c r="CX8" s="630"/>
      <c r="CY8" s="631"/>
      <c r="CZ8" s="632">
        <v>22.1</v>
      </c>
      <c r="DA8" s="632"/>
      <c r="DB8" s="632"/>
      <c r="DC8" s="632"/>
      <c r="DD8" s="638">
        <v>27</v>
      </c>
      <c r="DE8" s="630"/>
      <c r="DF8" s="630"/>
      <c r="DG8" s="630"/>
      <c r="DH8" s="630"/>
      <c r="DI8" s="630"/>
      <c r="DJ8" s="630"/>
      <c r="DK8" s="630"/>
      <c r="DL8" s="630"/>
      <c r="DM8" s="630"/>
      <c r="DN8" s="630"/>
      <c r="DO8" s="630"/>
      <c r="DP8" s="631"/>
      <c r="DQ8" s="638">
        <v>515702</v>
      </c>
      <c r="DR8" s="630"/>
      <c r="DS8" s="630"/>
      <c r="DT8" s="630"/>
      <c r="DU8" s="630"/>
      <c r="DV8" s="630"/>
      <c r="DW8" s="630"/>
      <c r="DX8" s="630"/>
      <c r="DY8" s="630"/>
      <c r="DZ8" s="630"/>
      <c r="EA8" s="630"/>
      <c r="EB8" s="630"/>
      <c r="EC8" s="639"/>
    </row>
    <row r="9" spans="2:143" ht="11.25" customHeight="1" x14ac:dyDescent="0.15">
      <c r="B9" s="626" t="s">
        <v>231</v>
      </c>
      <c r="C9" s="627"/>
      <c r="D9" s="627"/>
      <c r="E9" s="627"/>
      <c r="F9" s="627"/>
      <c r="G9" s="627"/>
      <c r="H9" s="627"/>
      <c r="I9" s="627"/>
      <c r="J9" s="627"/>
      <c r="K9" s="627"/>
      <c r="L9" s="627"/>
      <c r="M9" s="627"/>
      <c r="N9" s="627"/>
      <c r="O9" s="627"/>
      <c r="P9" s="627"/>
      <c r="Q9" s="628"/>
      <c r="R9" s="629">
        <v>1367</v>
      </c>
      <c r="S9" s="630"/>
      <c r="T9" s="630"/>
      <c r="U9" s="630"/>
      <c r="V9" s="630"/>
      <c r="W9" s="630"/>
      <c r="X9" s="630"/>
      <c r="Y9" s="631"/>
      <c r="Z9" s="632">
        <v>0</v>
      </c>
      <c r="AA9" s="632"/>
      <c r="AB9" s="632"/>
      <c r="AC9" s="632"/>
      <c r="AD9" s="633">
        <v>1367</v>
      </c>
      <c r="AE9" s="633"/>
      <c r="AF9" s="633"/>
      <c r="AG9" s="633"/>
      <c r="AH9" s="633"/>
      <c r="AI9" s="633"/>
      <c r="AJ9" s="633"/>
      <c r="AK9" s="633"/>
      <c r="AL9" s="634">
        <v>0.1</v>
      </c>
      <c r="AM9" s="635"/>
      <c r="AN9" s="635"/>
      <c r="AO9" s="636"/>
      <c r="AP9" s="626" t="s">
        <v>232</v>
      </c>
      <c r="AQ9" s="627"/>
      <c r="AR9" s="627"/>
      <c r="AS9" s="627"/>
      <c r="AT9" s="627"/>
      <c r="AU9" s="627"/>
      <c r="AV9" s="627"/>
      <c r="AW9" s="627"/>
      <c r="AX9" s="627"/>
      <c r="AY9" s="627"/>
      <c r="AZ9" s="627"/>
      <c r="BA9" s="627"/>
      <c r="BB9" s="627"/>
      <c r="BC9" s="627"/>
      <c r="BD9" s="627"/>
      <c r="BE9" s="627"/>
      <c r="BF9" s="628"/>
      <c r="BG9" s="629">
        <v>104431</v>
      </c>
      <c r="BH9" s="630"/>
      <c r="BI9" s="630"/>
      <c r="BJ9" s="630"/>
      <c r="BK9" s="630"/>
      <c r="BL9" s="630"/>
      <c r="BM9" s="630"/>
      <c r="BN9" s="631"/>
      <c r="BO9" s="632">
        <v>24.8</v>
      </c>
      <c r="BP9" s="632"/>
      <c r="BQ9" s="632"/>
      <c r="BR9" s="632"/>
      <c r="BS9" s="633" t="s">
        <v>125</v>
      </c>
      <c r="BT9" s="633"/>
      <c r="BU9" s="633"/>
      <c r="BV9" s="633"/>
      <c r="BW9" s="633"/>
      <c r="BX9" s="633"/>
      <c r="BY9" s="633"/>
      <c r="BZ9" s="633"/>
      <c r="CA9" s="633"/>
      <c r="CB9" s="637"/>
      <c r="CD9" s="644" t="s">
        <v>233</v>
      </c>
      <c r="CE9" s="645"/>
      <c r="CF9" s="645"/>
      <c r="CG9" s="645"/>
      <c r="CH9" s="645"/>
      <c r="CI9" s="645"/>
      <c r="CJ9" s="645"/>
      <c r="CK9" s="645"/>
      <c r="CL9" s="645"/>
      <c r="CM9" s="645"/>
      <c r="CN9" s="645"/>
      <c r="CO9" s="645"/>
      <c r="CP9" s="645"/>
      <c r="CQ9" s="646"/>
      <c r="CR9" s="629">
        <v>274493</v>
      </c>
      <c r="CS9" s="630"/>
      <c r="CT9" s="630"/>
      <c r="CU9" s="630"/>
      <c r="CV9" s="630"/>
      <c r="CW9" s="630"/>
      <c r="CX9" s="630"/>
      <c r="CY9" s="631"/>
      <c r="CZ9" s="632">
        <v>6.1</v>
      </c>
      <c r="DA9" s="632"/>
      <c r="DB9" s="632"/>
      <c r="DC9" s="632"/>
      <c r="DD9" s="638">
        <v>8341</v>
      </c>
      <c r="DE9" s="630"/>
      <c r="DF9" s="630"/>
      <c r="DG9" s="630"/>
      <c r="DH9" s="630"/>
      <c r="DI9" s="630"/>
      <c r="DJ9" s="630"/>
      <c r="DK9" s="630"/>
      <c r="DL9" s="630"/>
      <c r="DM9" s="630"/>
      <c r="DN9" s="630"/>
      <c r="DO9" s="630"/>
      <c r="DP9" s="631"/>
      <c r="DQ9" s="638">
        <v>205160</v>
      </c>
      <c r="DR9" s="630"/>
      <c r="DS9" s="630"/>
      <c r="DT9" s="630"/>
      <c r="DU9" s="630"/>
      <c r="DV9" s="630"/>
      <c r="DW9" s="630"/>
      <c r="DX9" s="630"/>
      <c r="DY9" s="630"/>
      <c r="DZ9" s="630"/>
      <c r="EA9" s="630"/>
      <c r="EB9" s="630"/>
      <c r="EC9" s="639"/>
    </row>
    <row r="10" spans="2:143" ht="11.25" customHeight="1" x14ac:dyDescent="0.15">
      <c r="B10" s="626" t="s">
        <v>234</v>
      </c>
      <c r="C10" s="627"/>
      <c r="D10" s="627"/>
      <c r="E10" s="627"/>
      <c r="F10" s="627"/>
      <c r="G10" s="627"/>
      <c r="H10" s="627"/>
      <c r="I10" s="627"/>
      <c r="J10" s="627"/>
      <c r="K10" s="627"/>
      <c r="L10" s="627"/>
      <c r="M10" s="627"/>
      <c r="N10" s="627"/>
      <c r="O10" s="627"/>
      <c r="P10" s="627"/>
      <c r="Q10" s="628"/>
      <c r="R10" s="629" t="s">
        <v>125</v>
      </c>
      <c r="S10" s="630"/>
      <c r="T10" s="630"/>
      <c r="U10" s="630"/>
      <c r="V10" s="630"/>
      <c r="W10" s="630"/>
      <c r="X10" s="630"/>
      <c r="Y10" s="631"/>
      <c r="Z10" s="632" t="s">
        <v>125</v>
      </c>
      <c r="AA10" s="632"/>
      <c r="AB10" s="632"/>
      <c r="AC10" s="632"/>
      <c r="AD10" s="633" t="s">
        <v>125</v>
      </c>
      <c r="AE10" s="633"/>
      <c r="AF10" s="633"/>
      <c r="AG10" s="633"/>
      <c r="AH10" s="633"/>
      <c r="AI10" s="633"/>
      <c r="AJ10" s="633"/>
      <c r="AK10" s="633"/>
      <c r="AL10" s="634" t="s">
        <v>125</v>
      </c>
      <c r="AM10" s="635"/>
      <c r="AN10" s="635"/>
      <c r="AO10" s="636"/>
      <c r="AP10" s="626" t="s">
        <v>235</v>
      </c>
      <c r="AQ10" s="627"/>
      <c r="AR10" s="627"/>
      <c r="AS10" s="627"/>
      <c r="AT10" s="627"/>
      <c r="AU10" s="627"/>
      <c r="AV10" s="627"/>
      <c r="AW10" s="627"/>
      <c r="AX10" s="627"/>
      <c r="AY10" s="627"/>
      <c r="AZ10" s="627"/>
      <c r="BA10" s="627"/>
      <c r="BB10" s="627"/>
      <c r="BC10" s="627"/>
      <c r="BD10" s="627"/>
      <c r="BE10" s="627"/>
      <c r="BF10" s="628"/>
      <c r="BG10" s="629">
        <v>7741</v>
      </c>
      <c r="BH10" s="630"/>
      <c r="BI10" s="630"/>
      <c r="BJ10" s="630"/>
      <c r="BK10" s="630"/>
      <c r="BL10" s="630"/>
      <c r="BM10" s="630"/>
      <c r="BN10" s="631"/>
      <c r="BO10" s="632">
        <v>1.8</v>
      </c>
      <c r="BP10" s="632"/>
      <c r="BQ10" s="632"/>
      <c r="BR10" s="632"/>
      <c r="BS10" s="633" t="s">
        <v>125</v>
      </c>
      <c r="BT10" s="633"/>
      <c r="BU10" s="633"/>
      <c r="BV10" s="633"/>
      <c r="BW10" s="633"/>
      <c r="BX10" s="633"/>
      <c r="BY10" s="633"/>
      <c r="BZ10" s="633"/>
      <c r="CA10" s="633"/>
      <c r="CB10" s="637"/>
      <c r="CD10" s="644" t="s">
        <v>236</v>
      </c>
      <c r="CE10" s="645"/>
      <c r="CF10" s="645"/>
      <c r="CG10" s="645"/>
      <c r="CH10" s="645"/>
      <c r="CI10" s="645"/>
      <c r="CJ10" s="645"/>
      <c r="CK10" s="645"/>
      <c r="CL10" s="645"/>
      <c r="CM10" s="645"/>
      <c r="CN10" s="645"/>
      <c r="CO10" s="645"/>
      <c r="CP10" s="645"/>
      <c r="CQ10" s="646"/>
      <c r="CR10" s="629" t="s">
        <v>125</v>
      </c>
      <c r="CS10" s="630"/>
      <c r="CT10" s="630"/>
      <c r="CU10" s="630"/>
      <c r="CV10" s="630"/>
      <c r="CW10" s="630"/>
      <c r="CX10" s="630"/>
      <c r="CY10" s="631"/>
      <c r="CZ10" s="632" t="s">
        <v>125</v>
      </c>
      <c r="DA10" s="632"/>
      <c r="DB10" s="632"/>
      <c r="DC10" s="632"/>
      <c r="DD10" s="638" t="s">
        <v>125</v>
      </c>
      <c r="DE10" s="630"/>
      <c r="DF10" s="630"/>
      <c r="DG10" s="630"/>
      <c r="DH10" s="630"/>
      <c r="DI10" s="630"/>
      <c r="DJ10" s="630"/>
      <c r="DK10" s="630"/>
      <c r="DL10" s="630"/>
      <c r="DM10" s="630"/>
      <c r="DN10" s="630"/>
      <c r="DO10" s="630"/>
      <c r="DP10" s="631"/>
      <c r="DQ10" s="638" t="s">
        <v>125</v>
      </c>
      <c r="DR10" s="630"/>
      <c r="DS10" s="630"/>
      <c r="DT10" s="630"/>
      <c r="DU10" s="630"/>
      <c r="DV10" s="630"/>
      <c r="DW10" s="630"/>
      <c r="DX10" s="630"/>
      <c r="DY10" s="630"/>
      <c r="DZ10" s="630"/>
      <c r="EA10" s="630"/>
      <c r="EB10" s="630"/>
      <c r="EC10" s="639"/>
    </row>
    <row r="11" spans="2:143" ht="11.25" customHeight="1" x14ac:dyDescent="0.15">
      <c r="B11" s="626" t="s">
        <v>237</v>
      </c>
      <c r="C11" s="627"/>
      <c r="D11" s="627"/>
      <c r="E11" s="627"/>
      <c r="F11" s="627"/>
      <c r="G11" s="627"/>
      <c r="H11" s="627"/>
      <c r="I11" s="627"/>
      <c r="J11" s="627"/>
      <c r="K11" s="627"/>
      <c r="L11" s="627"/>
      <c r="M11" s="627"/>
      <c r="N11" s="627"/>
      <c r="O11" s="627"/>
      <c r="P11" s="627"/>
      <c r="Q11" s="628"/>
      <c r="R11" s="629">
        <v>98333</v>
      </c>
      <c r="S11" s="630"/>
      <c r="T11" s="630"/>
      <c r="U11" s="630"/>
      <c r="V11" s="630"/>
      <c r="W11" s="630"/>
      <c r="X11" s="630"/>
      <c r="Y11" s="631"/>
      <c r="Z11" s="634">
        <v>2.1</v>
      </c>
      <c r="AA11" s="635"/>
      <c r="AB11" s="635"/>
      <c r="AC11" s="647"/>
      <c r="AD11" s="638">
        <v>98333</v>
      </c>
      <c r="AE11" s="630"/>
      <c r="AF11" s="630"/>
      <c r="AG11" s="630"/>
      <c r="AH11" s="630"/>
      <c r="AI11" s="630"/>
      <c r="AJ11" s="630"/>
      <c r="AK11" s="631"/>
      <c r="AL11" s="634">
        <v>4.4000000000000004</v>
      </c>
      <c r="AM11" s="635"/>
      <c r="AN11" s="635"/>
      <c r="AO11" s="636"/>
      <c r="AP11" s="626" t="s">
        <v>238</v>
      </c>
      <c r="AQ11" s="627"/>
      <c r="AR11" s="627"/>
      <c r="AS11" s="627"/>
      <c r="AT11" s="627"/>
      <c r="AU11" s="627"/>
      <c r="AV11" s="627"/>
      <c r="AW11" s="627"/>
      <c r="AX11" s="627"/>
      <c r="AY11" s="627"/>
      <c r="AZ11" s="627"/>
      <c r="BA11" s="627"/>
      <c r="BB11" s="627"/>
      <c r="BC11" s="627"/>
      <c r="BD11" s="627"/>
      <c r="BE11" s="627"/>
      <c r="BF11" s="628"/>
      <c r="BG11" s="629">
        <v>5127</v>
      </c>
      <c r="BH11" s="630"/>
      <c r="BI11" s="630"/>
      <c r="BJ11" s="630"/>
      <c r="BK11" s="630"/>
      <c r="BL11" s="630"/>
      <c r="BM11" s="630"/>
      <c r="BN11" s="631"/>
      <c r="BO11" s="632">
        <v>1.2</v>
      </c>
      <c r="BP11" s="632"/>
      <c r="BQ11" s="632"/>
      <c r="BR11" s="632"/>
      <c r="BS11" s="633" t="s">
        <v>125</v>
      </c>
      <c r="BT11" s="633"/>
      <c r="BU11" s="633"/>
      <c r="BV11" s="633"/>
      <c r="BW11" s="633"/>
      <c r="BX11" s="633"/>
      <c r="BY11" s="633"/>
      <c r="BZ11" s="633"/>
      <c r="CA11" s="633"/>
      <c r="CB11" s="637"/>
      <c r="CD11" s="644" t="s">
        <v>239</v>
      </c>
      <c r="CE11" s="645"/>
      <c r="CF11" s="645"/>
      <c r="CG11" s="645"/>
      <c r="CH11" s="645"/>
      <c r="CI11" s="645"/>
      <c r="CJ11" s="645"/>
      <c r="CK11" s="645"/>
      <c r="CL11" s="645"/>
      <c r="CM11" s="645"/>
      <c r="CN11" s="645"/>
      <c r="CO11" s="645"/>
      <c r="CP11" s="645"/>
      <c r="CQ11" s="646"/>
      <c r="CR11" s="629">
        <v>267045</v>
      </c>
      <c r="CS11" s="630"/>
      <c r="CT11" s="630"/>
      <c r="CU11" s="630"/>
      <c r="CV11" s="630"/>
      <c r="CW11" s="630"/>
      <c r="CX11" s="630"/>
      <c r="CY11" s="631"/>
      <c r="CZ11" s="632">
        <v>5.9</v>
      </c>
      <c r="DA11" s="632"/>
      <c r="DB11" s="632"/>
      <c r="DC11" s="632"/>
      <c r="DD11" s="638">
        <v>133569</v>
      </c>
      <c r="DE11" s="630"/>
      <c r="DF11" s="630"/>
      <c r="DG11" s="630"/>
      <c r="DH11" s="630"/>
      <c r="DI11" s="630"/>
      <c r="DJ11" s="630"/>
      <c r="DK11" s="630"/>
      <c r="DL11" s="630"/>
      <c r="DM11" s="630"/>
      <c r="DN11" s="630"/>
      <c r="DO11" s="630"/>
      <c r="DP11" s="631"/>
      <c r="DQ11" s="638">
        <v>83740</v>
      </c>
      <c r="DR11" s="630"/>
      <c r="DS11" s="630"/>
      <c r="DT11" s="630"/>
      <c r="DU11" s="630"/>
      <c r="DV11" s="630"/>
      <c r="DW11" s="630"/>
      <c r="DX11" s="630"/>
      <c r="DY11" s="630"/>
      <c r="DZ11" s="630"/>
      <c r="EA11" s="630"/>
      <c r="EB11" s="630"/>
      <c r="EC11" s="639"/>
    </row>
    <row r="12" spans="2:143" ht="11.25" customHeight="1" x14ac:dyDescent="0.15">
      <c r="B12" s="626" t="s">
        <v>240</v>
      </c>
      <c r="C12" s="627"/>
      <c r="D12" s="627"/>
      <c r="E12" s="627"/>
      <c r="F12" s="627"/>
      <c r="G12" s="627"/>
      <c r="H12" s="627"/>
      <c r="I12" s="627"/>
      <c r="J12" s="627"/>
      <c r="K12" s="627"/>
      <c r="L12" s="627"/>
      <c r="M12" s="627"/>
      <c r="N12" s="627"/>
      <c r="O12" s="627"/>
      <c r="P12" s="627"/>
      <c r="Q12" s="628"/>
      <c r="R12" s="629" t="s">
        <v>125</v>
      </c>
      <c r="S12" s="630"/>
      <c r="T12" s="630"/>
      <c r="U12" s="630"/>
      <c r="V12" s="630"/>
      <c r="W12" s="630"/>
      <c r="X12" s="630"/>
      <c r="Y12" s="631"/>
      <c r="Z12" s="632" t="s">
        <v>125</v>
      </c>
      <c r="AA12" s="632"/>
      <c r="AB12" s="632"/>
      <c r="AC12" s="632"/>
      <c r="AD12" s="633" t="s">
        <v>125</v>
      </c>
      <c r="AE12" s="633"/>
      <c r="AF12" s="633"/>
      <c r="AG12" s="633"/>
      <c r="AH12" s="633"/>
      <c r="AI12" s="633"/>
      <c r="AJ12" s="633"/>
      <c r="AK12" s="633"/>
      <c r="AL12" s="634" t="s">
        <v>125</v>
      </c>
      <c r="AM12" s="635"/>
      <c r="AN12" s="635"/>
      <c r="AO12" s="636"/>
      <c r="AP12" s="626" t="s">
        <v>241</v>
      </c>
      <c r="AQ12" s="627"/>
      <c r="AR12" s="627"/>
      <c r="AS12" s="627"/>
      <c r="AT12" s="627"/>
      <c r="AU12" s="627"/>
      <c r="AV12" s="627"/>
      <c r="AW12" s="627"/>
      <c r="AX12" s="627"/>
      <c r="AY12" s="627"/>
      <c r="AZ12" s="627"/>
      <c r="BA12" s="627"/>
      <c r="BB12" s="627"/>
      <c r="BC12" s="627"/>
      <c r="BD12" s="627"/>
      <c r="BE12" s="627"/>
      <c r="BF12" s="628"/>
      <c r="BG12" s="629">
        <v>254884</v>
      </c>
      <c r="BH12" s="630"/>
      <c r="BI12" s="630"/>
      <c r="BJ12" s="630"/>
      <c r="BK12" s="630"/>
      <c r="BL12" s="630"/>
      <c r="BM12" s="630"/>
      <c r="BN12" s="631"/>
      <c r="BO12" s="632">
        <v>60.4</v>
      </c>
      <c r="BP12" s="632"/>
      <c r="BQ12" s="632"/>
      <c r="BR12" s="632"/>
      <c r="BS12" s="633" t="s">
        <v>125</v>
      </c>
      <c r="BT12" s="633"/>
      <c r="BU12" s="633"/>
      <c r="BV12" s="633"/>
      <c r="BW12" s="633"/>
      <c r="BX12" s="633"/>
      <c r="BY12" s="633"/>
      <c r="BZ12" s="633"/>
      <c r="CA12" s="633"/>
      <c r="CB12" s="637"/>
      <c r="CD12" s="644" t="s">
        <v>242</v>
      </c>
      <c r="CE12" s="645"/>
      <c r="CF12" s="645"/>
      <c r="CG12" s="645"/>
      <c r="CH12" s="645"/>
      <c r="CI12" s="645"/>
      <c r="CJ12" s="645"/>
      <c r="CK12" s="645"/>
      <c r="CL12" s="645"/>
      <c r="CM12" s="645"/>
      <c r="CN12" s="645"/>
      <c r="CO12" s="645"/>
      <c r="CP12" s="645"/>
      <c r="CQ12" s="646"/>
      <c r="CR12" s="629">
        <v>120123</v>
      </c>
      <c r="CS12" s="630"/>
      <c r="CT12" s="630"/>
      <c r="CU12" s="630"/>
      <c r="CV12" s="630"/>
      <c r="CW12" s="630"/>
      <c r="CX12" s="630"/>
      <c r="CY12" s="631"/>
      <c r="CZ12" s="632">
        <v>2.6</v>
      </c>
      <c r="DA12" s="632"/>
      <c r="DB12" s="632"/>
      <c r="DC12" s="632"/>
      <c r="DD12" s="638">
        <v>10025</v>
      </c>
      <c r="DE12" s="630"/>
      <c r="DF12" s="630"/>
      <c r="DG12" s="630"/>
      <c r="DH12" s="630"/>
      <c r="DI12" s="630"/>
      <c r="DJ12" s="630"/>
      <c r="DK12" s="630"/>
      <c r="DL12" s="630"/>
      <c r="DM12" s="630"/>
      <c r="DN12" s="630"/>
      <c r="DO12" s="630"/>
      <c r="DP12" s="631"/>
      <c r="DQ12" s="638">
        <v>89231</v>
      </c>
      <c r="DR12" s="630"/>
      <c r="DS12" s="630"/>
      <c r="DT12" s="630"/>
      <c r="DU12" s="630"/>
      <c r="DV12" s="630"/>
      <c r="DW12" s="630"/>
      <c r="DX12" s="630"/>
      <c r="DY12" s="630"/>
      <c r="DZ12" s="630"/>
      <c r="EA12" s="630"/>
      <c r="EB12" s="630"/>
      <c r="EC12" s="639"/>
    </row>
    <row r="13" spans="2:143" ht="11.25" customHeight="1" x14ac:dyDescent="0.15">
      <c r="B13" s="626" t="s">
        <v>243</v>
      </c>
      <c r="C13" s="627"/>
      <c r="D13" s="627"/>
      <c r="E13" s="627"/>
      <c r="F13" s="627"/>
      <c r="G13" s="627"/>
      <c r="H13" s="627"/>
      <c r="I13" s="627"/>
      <c r="J13" s="627"/>
      <c r="K13" s="627"/>
      <c r="L13" s="627"/>
      <c r="M13" s="627"/>
      <c r="N13" s="627"/>
      <c r="O13" s="627"/>
      <c r="P13" s="627"/>
      <c r="Q13" s="628"/>
      <c r="R13" s="629" t="s">
        <v>125</v>
      </c>
      <c r="S13" s="630"/>
      <c r="T13" s="630"/>
      <c r="U13" s="630"/>
      <c r="V13" s="630"/>
      <c r="W13" s="630"/>
      <c r="X13" s="630"/>
      <c r="Y13" s="631"/>
      <c r="Z13" s="632" t="s">
        <v>125</v>
      </c>
      <c r="AA13" s="632"/>
      <c r="AB13" s="632"/>
      <c r="AC13" s="632"/>
      <c r="AD13" s="633" t="s">
        <v>125</v>
      </c>
      <c r="AE13" s="633"/>
      <c r="AF13" s="633"/>
      <c r="AG13" s="633"/>
      <c r="AH13" s="633"/>
      <c r="AI13" s="633"/>
      <c r="AJ13" s="633"/>
      <c r="AK13" s="633"/>
      <c r="AL13" s="634" t="s">
        <v>125</v>
      </c>
      <c r="AM13" s="635"/>
      <c r="AN13" s="635"/>
      <c r="AO13" s="636"/>
      <c r="AP13" s="626" t="s">
        <v>244</v>
      </c>
      <c r="AQ13" s="627"/>
      <c r="AR13" s="627"/>
      <c r="AS13" s="627"/>
      <c r="AT13" s="627"/>
      <c r="AU13" s="627"/>
      <c r="AV13" s="627"/>
      <c r="AW13" s="627"/>
      <c r="AX13" s="627"/>
      <c r="AY13" s="627"/>
      <c r="AZ13" s="627"/>
      <c r="BA13" s="627"/>
      <c r="BB13" s="627"/>
      <c r="BC13" s="627"/>
      <c r="BD13" s="627"/>
      <c r="BE13" s="627"/>
      <c r="BF13" s="628"/>
      <c r="BG13" s="629">
        <v>254775</v>
      </c>
      <c r="BH13" s="630"/>
      <c r="BI13" s="630"/>
      <c r="BJ13" s="630"/>
      <c r="BK13" s="630"/>
      <c r="BL13" s="630"/>
      <c r="BM13" s="630"/>
      <c r="BN13" s="631"/>
      <c r="BO13" s="632">
        <v>60.4</v>
      </c>
      <c r="BP13" s="632"/>
      <c r="BQ13" s="632"/>
      <c r="BR13" s="632"/>
      <c r="BS13" s="633" t="s">
        <v>125</v>
      </c>
      <c r="BT13" s="633"/>
      <c r="BU13" s="633"/>
      <c r="BV13" s="633"/>
      <c r="BW13" s="633"/>
      <c r="BX13" s="633"/>
      <c r="BY13" s="633"/>
      <c r="BZ13" s="633"/>
      <c r="CA13" s="633"/>
      <c r="CB13" s="637"/>
      <c r="CD13" s="644" t="s">
        <v>245</v>
      </c>
      <c r="CE13" s="645"/>
      <c r="CF13" s="645"/>
      <c r="CG13" s="645"/>
      <c r="CH13" s="645"/>
      <c r="CI13" s="645"/>
      <c r="CJ13" s="645"/>
      <c r="CK13" s="645"/>
      <c r="CL13" s="645"/>
      <c r="CM13" s="645"/>
      <c r="CN13" s="645"/>
      <c r="CO13" s="645"/>
      <c r="CP13" s="645"/>
      <c r="CQ13" s="646"/>
      <c r="CR13" s="629">
        <v>358491</v>
      </c>
      <c r="CS13" s="630"/>
      <c r="CT13" s="630"/>
      <c r="CU13" s="630"/>
      <c r="CV13" s="630"/>
      <c r="CW13" s="630"/>
      <c r="CX13" s="630"/>
      <c r="CY13" s="631"/>
      <c r="CZ13" s="632">
        <v>7.9</v>
      </c>
      <c r="DA13" s="632"/>
      <c r="DB13" s="632"/>
      <c r="DC13" s="632"/>
      <c r="DD13" s="638">
        <v>278641</v>
      </c>
      <c r="DE13" s="630"/>
      <c r="DF13" s="630"/>
      <c r="DG13" s="630"/>
      <c r="DH13" s="630"/>
      <c r="DI13" s="630"/>
      <c r="DJ13" s="630"/>
      <c r="DK13" s="630"/>
      <c r="DL13" s="630"/>
      <c r="DM13" s="630"/>
      <c r="DN13" s="630"/>
      <c r="DO13" s="630"/>
      <c r="DP13" s="631"/>
      <c r="DQ13" s="638">
        <v>102634</v>
      </c>
      <c r="DR13" s="630"/>
      <c r="DS13" s="630"/>
      <c r="DT13" s="630"/>
      <c r="DU13" s="630"/>
      <c r="DV13" s="630"/>
      <c r="DW13" s="630"/>
      <c r="DX13" s="630"/>
      <c r="DY13" s="630"/>
      <c r="DZ13" s="630"/>
      <c r="EA13" s="630"/>
      <c r="EB13" s="630"/>
      <c r="EC13" s="639"/>
    </row>
    <row r="14" spans="2:143" ht="11.25" customHeight="1" x14ac:dyDescent="0.15">
      <c r="B14" s="626" t="s">
        <v>246</v>
      </c>
      <c r="C14" s="627"/>
      <c r="D14" s="627"/>
      <c r="E14" s="627"/>
      <c r="F14" s="627"/>
      <c r="G14" s="627"/>
      <c r="H14" s="627"/>
      <c r="I14" s="627"/>
      <c r="J14" s="627"/>
      <c r="K14" s="627"/>
      <c r="L14" s="627"/>
      <c r="M14" s="627"/>
      <c r="N14" s="627"/>
      <c r="O14" s="627"/>
      <c r="P14" s="627"/>
      <c r="Q14" s="628"/>
      <c r="R14" s="629" t="s">
        <v>125</v>
      </c>
      <c r="S14" s="630"/>
      <c r="T14" s="630"/>
      <c r="U14" s="630"/>
      <c r="V14" s="630"/>
      <c r="W14" s="630"/>
      <c r="X14" s="630"/>
      <c r="Y14" s="631"/>
      <c r="Z14" s="632" t="s">
        <v>125</v>
      </c>
      <c r="AA14" s="632"/>
      <c r="AB14" s="632"/>
      <c r="AC14" s="632"/>
      <c r="AD14" s="633" t="s">
        <v>125</v>
      </c>
      <c r="AE14" s="633"/>
      <c r="AF14" s="633"/>
      <c r="AG14" s="633"/>
      <c r="AH14" s="633"/>
      <c r="AI14" s="633"/>
      <c r="AJ14" s="633"/>
      <c r="AK14" s="633"/>
      <c r="AL14" s="634" t="s">
        <v>125</v>
      </c>
      <c r="AM14" s="635"/>
      <c r="AN14" s="635"/>
      <c r="AO14" s="636"/>
      <c r="AP14" s="626" t="s">
        <v>247</v>
      </c>
      <c r="AQ14" s="627"/>
      <c r="AR14" s="627"/>
      <c r="AS14" s="627"/>
      <c r="AT14" s="627"/>
      <c r="AU14" s="627"/>
      <c r="AV14" s="627"/>
      <c r="AW14" s="627"/>
      <c r="AX14" s="627"/>
      <c r="AY14" s="627"/>
      <c r="AZ14" s="627"/>
      <c r="BA14" s="627"/>
      <c r="BB14" s="627"/>
      <c r="BC14" s="627"/>
      <c r="BD14" s="627"/>
      <c r="BE14" s="627"/>
      <c r="BF14" s="628"/>
      <c r="BG14" s="629">
        <v>18504</v>
      </c>
      <c r="BH14" s="630"/>
      <c r="BI14" s="630"/>
      <c r="BJ14" s="630"/>
      <c r="BK14" s="630"/>
      <c r="BL14" s="630"/>
      <c r="BM14" s="630"/>
      <c r="BN14" s="631"/>
      <c r="BO14" s="632">
        <v>4.4000000000000004</v>
      </c>
      <c r="BP14" s="632"/>
      <c r="BQ14" s="632"/>
      <c r="BR14" s="632"/>
      <c r="BS14" s="633" t="s">
        <v>125</v>
      </c>
      <c r="BT14" s="633"/>
      <c r="BU14" s="633"/>
      <c r="BV14" s="633"/>
      <c r="BW14" s="633"/>
      <c r="BX14" s="633"/>
      <c r="BY14" s="633"/>
      <c r="BZ14" s="633"/>
      <c r="CA14" s="633"/>
      <c r="CB14" s="637"/>
      <c r="CD14" s="644" t="s">
        <v>248</v>
      </c>
      <c r="CE14" s="645"/>
      <c r="CF14" s="645"/>
      <c r="CG14" s="645"/>
      <c r="CH14" s="645"/>
      <c r="CI14" s="645"/>
      <c r="CJ14" s="645"/>
      <c r="CK14" s="645"/>
      <c r="CL14" s="645"/>
      <c r="CM14" s="645"/>
      <c r="CN14" s="645"/>
      <c r="CO14" s="645"/>
      <c r="CP14" s="645"/>
      <c r="CQ14" s="646"/>
      <c r="CR14" s="629">
        <v>126618</v>
      </c>
      <c r="CS14" s="630"/>
      <c r="CT14" s="630"/>
      <c r="CU14" s="630"/>
      <c r="CV14" s="630"/>
      <c r="CW14" s="630"/>
      <c r="CX14" s="630"/>
      <c r="CY14" s="631"/>
      <c r="CZ14" s="632">
        <v>2.8</v>
      </c>
      <c r="DA14" s="632"/>
      <c r="DB14" s="632"/>
      <c r="DC14" s="632"/>
      <c r="DD14" s="638">
        <v>1401</v>
      </c>
      <c r="DE14" s="630"/>
      <c r="DF14" s="630"/>
      <c r="DG14" s="630"/>
      <c r="DH14" s="630"/>
      <c r="DI14" s="630"/>
      <c r="DJ14" s="630"/>
      <c r="DK14" s="630"/>
      <c r="DL14" s="630"/>
      <c r="DM14" s="630"/>
      <c r="DN14" s="630"/>
      <c r="DO14" s="630"/>
      <c r="DP14" s="631"/>
      <c r="DQ14" s="638">
        <v>123505</v>
      </c>
      <c r="DR14" s="630"/>
      <c r="DS14" s="630"/>
      <c r="DT14" s="630"/>
      <c r="DU14" s="630"/>
      <c r="DV14" s="630"/>
      <c r="DW14" s="630"/>
      <c r="DX14" s="630"/>
      <c r="DY14" s="630"/>
      <c r="DZ14" s="630"/>
      <c r="EA14" s="630"/>
      <c r="EB14" s="630"/>
      <c r="EC14" s="639"/>
    </row>
    <row r="15" spans="2:143" ht="11.25" customHeight="1" x14ac:dyDescent="0.15">
      <c r="B15" s="626" t="s">
        <v>249</v>
      </c>
      <c r="C15" s="627"/>
      <c r="D15" s="627"/>
      <c r="E15" s="627"/>
      <c r="F15" s="627"/>
      <c r="G15" s="627"/>
      <c r="H15" s="627"/>
      <c r="I15" s="627"/>
      <c r="J15" s="627"/>
      <c r="K15" s="627"/>
      <c r="L15" s="627"/>
      <c r="M15" s="627"/>
      <c r="N15" s="627"/>
      <c r="O15" s="627"/>
      <c r="P15" s="627"/>
      <c r="Q15" s="628"/>
      <c r="R15" s="629" t="s">
        <v>125</v>
      </c>
      <c r="S15" s="630"/>
      <c r="T15" s="630"/>
      <c r="U15" s="630"/>
      <c r="V15" s="630"/>
      <c r="W15" s="630"/>
      <c r="X15" s="630"/>
      <c r="Y15" s="631"/>
      <c r="Z15" s="632" t="s">
        <v>125</v>
      </c>
      <c r="AA15" s="632"/>
      <c r="AB15" s="632"/>
      <c r="AC15" s="632"/>
      <c r="AD15" s="633" t="s">
        <v>125</v>
      </c>
      <c r="AE15" s="633"/>
      <c r="AF15" s="633"/>
      <c r="AG15" s="633"/>
      <c r="AH15" s="633"/>
      <c r="AI15" s="633"/>
      <c r="AJ15" s="633"/>
      <c r="AK15" s="633"/>
      <c r="AL15" s="634" t="s">
        <v>125</v>
      </c>
      <c r="AM15" s="635"/>
      <c r="AN15" s="635"/>
      <c r="AO15" s="636"/>
      <c r="AP15" s="626" t="s">
        <v>250</v>
      </c>
      <c r="AQ15" s="627"/>
      <c r="AR15" s="627"/>
      <c r="AS15" s="627"/>
      <c r="AT15" s="627"/>
      <c r="AU15" s="627"/>
      <c r="AV15" s="627"/>
      <c r="AW15" s="627"/>
      <c r="AX15" s="627"/>
      <c r="AY15" s="627"/>
      <c r="AZ15" s="627"/>
      <c r="BA15" s="627"/>
      <c r="BB15" s="627"/>
      <c r="BC15" s="627"/>
      <c r="BD15" s="627"/>
      <c r="BE15" s="627"/>
      <c r="BF15" s="628"/>
      <c r="BG15" s="629">
        <v>24604</v>
      </c>
      <c r="BH15" s="630"/>
      <c r="BI15" s="630"/>
      <c r="BJ15" s="630"/>
      <c r="BK15" s="630"/>
      <c r="BL15" s="630"/>
      <c r="BM15" s="630"/>
      <c r="BN15" s="631"/>
      <c r="BO15" s="632">
        <v>5.8</v>
      </c>
      <c r="BP15" s="632"/>
      <c r="BQ15" s="632"/>
      <c r="BR15" s="632"/>
      <c r="BS15" s="633" t="s">
        <v>125</v>
      </c>
      <c r="BT15" s="633"/>
      <c r="BU15" s="633"/>
      <c r="BV15" s="633"/>
      <c r="BW15" s="633"/>
      <c r="BX15" s="633"/>
      <c r="BY15" s="633"/>
      <c r="BZ15" s="633"/>
      <c r="CA15" s="633"/>
      <c r="CB15" s="637"/>
      <c r="CD15" s="644" t="s">
        <v>251</v>
      </c>
      <c r="CE15" s="645"/>
      <c r="CF15" s="645"/>
      <c r="CG15" s="645"/>
      <c r="CH15" s="645"/>
      <c r="CI15" s="645"/>
      <c r="CJ15" s="645"/>
      <c r="CK15" s="645"/>
      <c r="CL15" s="645"/>
      <c r="CM15" s="645"/>
      <c r="CN15" s="645"/>
      <c r="CO15" s="645"/>
      <c r="CP15" s="645"/>
      <c r="CQ15" s="646"/>
      <c r="CR15" s="629">
        <v>287454</v>
      </c>
      <c r="CS15" s="630"/>
      <c r="CT15" s="630"/>
      <c r="CU15" s="630"/>
      <c r="CV15" s="630"/>
      <c r="CW15" s="630"/>
      <c r="CX15" s="630"/>
      <c r="CY15" s="631"/>
      <c r="CZ15" s="632">
        <v>6.3</v>
      </c>
      <c r="DA15" s="632"/>
      <c r="DB15" s="632"/>
      <c r="DC15" s="632"/>
      <c r="DD15" s="638">
        <v>81366</v>
      </c>
      <c r="DE15" s="630"/>
      <c r="DF15" s="630"/>
      <c r="DG15" s="630"/>
      <c r="DH15" s="630"/>
      <c r="DI15" s="630"/>
      <c r="DJ15" s="630"/>
      <c r="DK15" s="630"/>
      <c r="DL15" s="630"/>
      <c r="DM15" s="630"/>
      <c r="DN15" s="630"/>
      <c r="DO15" s="630"/>
      <c r="DP15" s="631"/>
      <c r="DQ15" s="638">
        <v>263361</v>
      </c>
      <c r="DR15" s="630"/>
      <c r="DS15" s="630"/>
      <c r="DT15" s="630"/>
      <c r="DU15" s="630"/>
      <c r="DV15" s="630"/>
      <c r="DW15" s="630"/>
      <c r="DX15" s="630"/>
      <c r="DY15" s="630"/>
      <c r="DZ15" s="630"/>
      <c r="EA15" s="630"/>
      <c r="EB15" s="630"/>
      <c r="EC15" s="639"/>
    </row>
    <row r="16" spans="2:143" ht="11.25" customHeight="1" x14ac:dyDescent="0.15">
      <c r="B16" s="626" t="s">
        <v>252</v>
      </c>
      <c r="C16" s="627"/>
      <c r="D16" s="627"/>
      <c r="E16" s="627"/>
      <c r="F16" s="627"/>
      <c r="G16" s="627"/>
      <c r="H16" s="627"/>
      <c r="I16" s="627"/>
      <c r="J16" s="627"/>
      <c r="K16" s="627"/>
      <c r="L16" s="627"/>
      <c r="M16" s="627"/>
      <c r="N16" s="627"/>
      <c r="O16" s="627"/>
      <c r="P16" s="627"/>
      <c r="Q16" s="628"/>
      <c r="R16" s="629">
        <v>2054</v>
      </c>
      <c r="S16" s="630"/>
      <c r="T16" s="630"/>
      <c r="U16" s="630"/>
      <c r="V16" s="630"/>
      <c r="W16" s="630"/>
      <c r="X16" s="630"/>
      <c r="Y16" s="631"/>
      <c r="Z16" s="632">
        <v>0</v>
      </c>
      <c r="AA16" s="632"/>
      <c r="AB16" s="632"/>
      <c r="AC16" s="632"/>
      <c r="AD16" s="633">
        <v>2054</v>
      </c>
      <c r="AE16" s="633"/>
      <c r="AF16" s="633"/>
      <c r="AG16" s="633"/>
      <c r="AH16" s="633"/>
      <c r="AI16" s="633"/>
      <c r="AJ16" s="633"/>
      <c r="AK16" s="633"/>
      <c r="AL16" s="634">
        <v>0.1</v>
      </c>
      <c r="AM16" s="635"/>
      <c r="AN16" s="635"/>
      <c r="AO16" s="636"/>
      <c r="AP16" s="626" t="s">
        <v>253</v>
      </c>
      <c r="AQ16" s="627"/>
      <c r="AR16" s="627"/>
      <c r="AS16" s="627"/>
      <c r="AT16" s="627"/>
      <c r="AU16" s="627"/>
      <c r="AV16" s="627"/>
      <c r="AW16" s="627"/>
      <c r="AX16" s="627"/>
      <c r="AY16" s="627"/>
      <c r="AZ16" s="627"/>
      <c r="BA16" s="627"/>
      <c r="BB16" s="627"/>
      <c r="BC16" s="627"/>
      <c r="BD16" s="627"/>
      <c r="BE16" s="627"/>
      <c r="BF16" s="628"/>
      <c r="BG16" s="629" t="s">
        <v>125</v>
      </c>
      <c r="BH16" s="630"/>
      <c r="BI16" s="630"/>
      <c r="BJ16" s="630"/>
      <c r="BK16" s="630"/>
      <c r="BL16" s="630"/>
      <c r="BM16" s="630"/>
      <c r="BN16" s="631"/>
      <c r="BO16" s="632" t="s">
        <v>125</v>
      </c>
      <c r="BP16" s="632"/>
      <c r="BQ16" s="632"/>
      <c r="BR16" s="632"/>
      <c r="BS16" s="633" t="s">
        <v>125</v>
      </c>
      <c r="BT16" s="633"/>
      <c r="BU16" s="633"/>
      <c r="BV16" s="633"/>
      <c r="BW16" s="633"/>
      <c r="BX16" s="633"/>
      <c r="BY16" s="633"/>
      <c r="BZ16" s="633"/>
      <c r="CA16" s="633"/>
      <c r="CB16" s="637"/>
      <c r="CD16" s="644" t="s">
        <v>254</v>
      </c>
      <c r="CE16" s="645"/>
      <c r="CF16" s="645"/>
      <c r="CG16" s="645"/>
      <c r="CH16" s="645"/>
      <c r="CI16" s="645"/>
      <c r="CJ16" s="645"/>
      <c r="CK16" s="645"/>
      <c r="CL16" s="645"/>
      <c r="CM16" s="645"/>
      <c r="CN16" s="645"/>
      <c r="CO16" s="645"/>
      <c r="CP16" s="645"/>
      <c r="CQ16" s="646"/>
      <c r="CR16" s="629">
        <v>676867</v>
      </c>
      <c r="CS16" s="630"/>
      <c r="CT16" s="630"/>
      <c r="CU16" s="630"/>
      <c r="CV16" s="630"/>
      <c r="CW16" s="630"/>
      <c r="CX16" s="630"/>
      <c r="CY16" s="631"/>
      <c r="CZ16" s="632">
        <v>14.9</v>
      </c>
      <c r="DA16" s="632"/>
      <c r="DB16" s="632"/>
      <c r="DC16" s="632"/>
      <c r="DD16" s="638" t="s">
        <v>125</v>
      </c>
      <c r="DE16" s="630"/>
      <c r="DF16" s="630"/>
      <c r="DG16" s="630"/>
      <c r="DH16" s="630"/>
      <c r="DI16" s="630"/>
      <c r="DJ16" s="630"/>
      <c r="DK16" s="630"/>
      <c r="DL16" s="630"/>
      <c r="DM16" s="630"/>
      <c r="DN16" s="630"/>
      <c r="DO16" s="630"/>
      <c r="DP16" s="631"/>
      <c r="DQ16" s="638">
        <v>103204</v>
      </c>
      <c r="DR16" s="630"/>
      <c r="DS16" s="630"/>
      <c r="DT16" s="630"/>
      <c r="DU16" s="630"/>
      <c r="DV16" s="630"/>
      <c r="DW16" s="630"/>
      <c r="DX16" s="630"/>
      <c r="DY16" s="630"/>
      <c r="DZ16" s="630"/>
      <c r="EA16" s="630"/>
      <c r="EB16" s="630"/>
      <c r="EC16" s="639"/>
    </row>
    <row r="17" spans="2:133" ht="11.25" customHeight="1" x14ac:dyDescent="0.15">
      <c r="B17" s="626" t="s">
        <v>255</v>
      </c>
      <c r="C17" s="627"/>
      <c r="D17" s="627"/>
      <c r="E17" s="627"/>
      <c r="F17" s="627"/>
      <c r="G17" s="627"/>
      <c r="H17" s="627"/>
      <c r="I17" s="627"/>
      <c r="J17" s="627"/>
      <c r="K17" s="627"/>
      <c r="L17" s="627"/>
      <c r="M17" s="627"/>
      <c r="N17" s="627"/>
      <c r="O17" s="627"/>
      <c r="P17" s="627"/>
      <c r="Q17" s="628"/>
      <c r="R17" s="629">
        <v>1921</v>
      </c>
      <c r="S17" s="630"/>
      <c r="T17" s="630"/>
      <c r="U17" s="630"/>
      <c r="V17" s="630"/>
      <c r="W17" s="630"/>
      <c r="X17" s="630"/>
      <c r="Y17" s="631"/>
      <c r="Z17" s="632">
        <v>0</v>
      </c>
      <c r="AA17" s="632"/>
      <c r="AB17" s="632"/>
      <c r="AC17" s="632"/>
      <c r="AD17" s="633">
        <v>1921</v>
      </c>
      <c r="AE17" s="633"/>
      <c r="AF17" s="633"/>
      <c r="AG17" s="633"/>
      <c r="AH17" s="633"/>
      <c r="AI17" s="633"/>
      <c r="AJ17" s="633"/>
      <c r="AK17" s="633"/>
      <c r="AL17" s="634">
        <v>0.1</v>
      </c>
      <c r="AM17" s="635"/>
      <c r="AN17" s="635"/>
      <c r="AO17" s="636"/>
      <c r="AP17" s="626" t="s">
        <v>256</v>
      </c>
      <c r="AQ17" s="627"/>
      <c r="AR17" s="627"/>
      <c r="AS17" s="627"/>
      <c r="AT17" s="627"/>
      <c r="AU17" s="627"/>
      <c r="AV17" s="627"/>
      <c r="AW17" s="627"/>
      <c r="AX17" s="627"/>
      <c r="AY17" s="627"/>
      <c r="AZ17" s="627"/>
      <c r="BA17" s="627"/>
      <c r="BB17" s="627"/>
      <c r="BC17" s="627"/>
      <c r="BD17" s="627"/>
      <c r="BE17" s="627"/>
      <c r="BF17" s="628"/>
      <c r="BG17" s="629" t="s">
        <v>125</v>
      </c>
      <c r="BH17" s="630"/>
      <c r="BI17" s="630"/>
      <c r="BJ17" s="630"/>
      <c r="BK17" s="630"/>
      <c r="BL17" s="630"/>
      <c r="BM17" s="630"/>
      <c r="BN17" s="631"/>
      <c r="BO17" s="632" t="s">
        <v>125</v>
      </c>
      <c r="BP17" s="632"/>
      <c r="BQ17" s="632"/>
      <c r="BR17" s="632"/>
      <c r="BS17" s="633" t="s">
        <v>125</v>
      </c>
      <c r="BT17" s="633"/>
      <c r="BU17" s="633"/>
      <c r="BV17" s="633"/>
      <c r="BW17" s="633"/>
      <c r="BX17" s="633"/>
      <c r="BY17" s="633"/>
      <c r="BZ17" s="633"/>
      <c r="CA17" s="633"/>
      <c r="CB17" s="637"/>
      <c r="CD17" s="644" t="s">
        <v>257</v>
      </c>
      <c r="CE17" s="645"/>
      <c r="CF17" s="645"/>
      <c r="CG17" s="645"/>
      <c r="CH17" s="645"/>
      <c r="CI17" s="645"/>
      <c r="CJ17" s="645"/>
      <c r="CK17" s="645"/>
      <c r="CL17" s="645"/>
      <c r="CM17" s="645"/>
      <c r="CN17" s="645"/>
      <c r="CO17" s="645"/>
      <c r="CP17" s="645"/>
      <c r="CQ17" s="646"/>
      <c r="CR17" s="629">
        <v>278401</v>
      </c>
      <c r="CS17" s="630"/>
      <c r="CT17" s="630"/>
      <c r="CU17" s="630"/>
      <c r="CV17" s="630"/>
      <c r="CW17" s="630"/>
      <c r="CX17" s="630"/>
      <c r="CY17" s="631"/>
      <c r="CZ17" s="632">
        <v>6.1</v>
      </c>
      <c r="DA17" s="632"/>
      <c r="DB17" s="632"/>
      <c r="DC17" s="632"/>
      <c r="DD17" s="638" t="s">
        <v>125</v>
      </c>
      <c r="DE17" s="630"/>
      <c r="DF17" s="630"/>
      <c r="DG17" s="630"/>
      <c r="DH17" s="630"/>
      <c r="DI17" s="630"/>
      <c r="DJ17" s="630"/>
      <c r="DK17" s="630"/>
      <c r="DL17" s="630"/>
      <c r="DM17" s="630"/>
      <c r="DN17" s="630"/>
      <c r="DO17" s="630"/>
      <c r="DP17" s="631"/>
      <c r="DQ17" s="638">
        <v>278401</v>
      </c>
      <c r="DR17" s="630"/>
      <c r="DS17" s="630"/>
      <c r="DT17" s="630"/>
      <c r="DU17" s="630"/>
      <c r="DV17" s="630"/>
      <c r="DW17" s="630"/>
      <c r="DX17" s="630"/>
      <c r="DY17" s="630"/>
      <c r="DZ17" s="630"/>
      <c r="EA17" s="630"/>
      <c r="EB17" s="630"/>
      <c r="EC17" s="639"/>
    </row>
    <row r="18" spans="2:133" ht="11.25" customHeight="1" x14ac:dyDescent="0.15">
      <c r="B18" s="626" t="s">
        <v>258</v>
      </c>
      <c r="C18" s="627"/>
      <c r="D18" s="627"/>
      <c r="E18" s="627"/>
      <c r="F18" s="627"/>
      <c r="G18" s="627"/>
      <c r="H18" s="627"/>
      <c r="I18" s="627"/>
      <c r="J18" s="627"/>
      <c r="K18" s="627"/>
      <c r="L18" s="627"/>
      <c r="M18" s="627"/>
      <c r="N18" s="627"/>
      <c r="O18" s="627"/>
      <c r="P18" s="627"/>
      <c r="Q18" s="628"/>
      <c r="R18" s="629">
        <v>7685</v>
      </c>
      <c r="S18" s="630"/>
      <c r="T18" s="630"/>
      <c r="U18" s="630"/>
      <c r="V18" s="630"/>
      <c r="W18" s="630"/>
      <c r="X18" s="630"/>
      <c r="Y18" s="631"/>
      <c r="Z18" s="632">
        <v>0.2</v>
      </c>
      <c r="AA18" s="632"/>
      <c r="AB18" s="632"/>
      <c r="AC18" s="632"/>
      <c r="AD18" s="633">
        <v>7685</v>
      </c>
      <c r="AE18" s="633"/>
      <c r="AF18" s="633"/>
      <c r="AG18" s="633"/>
      <c r="AH18" s="633"/>
      <c r="AI18" s="633"/>
      <c r="AJ18" s="633"/>
      <c r="AK18" s="633"/>
      <c r="AL18" s="634">
        <v>0.30000001192092896</v>
      </c>
      <c r="AM18" s="635"/>
      <c r="AN18" s="635"/>
      <c r="AO18" s="636"/>
      <c r="AP18" s="626" t="s">
        <v>259</v>
      </c>
      <c r="AQ18" s="627"/>
      <c r="AR18" s="627"/>
      <c r="AS18" s="627"/>
      <c r="AT18" s="627"/>
      <c r="AU18" s="627"/>
      <c r="AV18" s="627"/>
      <c r="AW18" s="627"/>
      <c r="AX18" s="627"/>
      <c r="AY18" s="627"/>
      <c r="AZ18" s="627"/>
      <c r="BA18" s="627"/>
      <c r="BB18" s="627"/>
      <c r="BC18" s="627"/>
      <c r="BD18" s="627"/>
      <c r="BE18" s="627"/>
      <c r="BF18" s="628"/>
      <c r="BG18" s="629" t="s">
        <v>125</v>
      </c>
      <c r="BH18" s="630"/>
      <c r="BI18" s="630"/>
      <c r="BJ18" s="630"/>
      <c r="BK18" s="630"/>
      <c r="BL18" s="630"/>
      <c r="BM18" s="630"/>
      <c r="BN18" s="631"/>
      <c r="BO18" s="632" t="s">
        <v>125</v>
      </c>
      <c r="BP18" s="632"/>
      <c r="BQ18" s="632"/>
      <c r="BR18" s="632"/>
      <c r="BS18" s="633" t="s">
        <v>125</v>
      </c>
      <c r="BT18" s="633"/>
      <c r="BU18" s="633"/>
      <c r="BV18" s="633"/>
      <c r="BW18" s="633"/>
      <c r="BX18" s="633"/>
      <c r="BY18" s="633"/>
      <c r="BZ18" s="633"/>
      <c r="CA18" s="633"/>
      <c r="CB18" s="637"/>
      <c r="CD18" s="644" t="s">
        <v>260</v>
      </c>
      <c r="CE18" s="645"/>
      <c r="CF18" s="645"/>
      <c r="CG18" s="645"/>
      <c r="CH18" s="645"/>
      <c r="CI18" s="645"/>
      <c r="CJ18" s="645"/>
      <c r="CK18" s="645"/>
      <c r="CL18" s="645"/>
      <c r="CM18" s="645"/>
      <c r="CN18" s="645"/>
      <c r="CO18" s="645"/>
      <c r="CP18" s="645"/>
      <c r="CQ18" s="646"/>
      <c r="CR18" s="629" t="s">
        <v>125</v>
      </c>
      <c r="CS18" s="630"/>
      <c r="CT18" s="630"/>
      <c r="CU18" s="630"/>
      <c r="CV18" s="630"/>
      <c r="CW18" s="630"/>
      <c r="CX18" s="630"/>
      <c r="CY18" s="631"/>
      <c r="CZ18" s="632" t="s">
        <v>125</v>
      </c>
      <c r="DA18" s="632"/>
      <c r="DB18" s="632"/>
      <c r="DC18" s="632"/>
      <c r="DD18" s="638" t="s">
        <v>125</v>
      </c>
      <c r="DE18" s="630"/>
      <c r="DF18" s="630"/>
      <c r="DG18" s="630"/>
      <c r="DH18" s="630"/>
      <c r="DI18" s="630"/>
      <c r="DJ18" s="630"/>
      <c r="DK18" s="630"/>
      <c r="DL18" s="630"/>
      <c r="DM18" s="630"/>
      <c r="DN18" s="630"/>
      <c r="DO18" s="630"/>
      <c r="DP18" s="631"/>
      <c r="DQ18" s="638" t="s">
        <v>125</v>
      </c>
      <c r="DR18" s="630"/>
      <c r="DS18" s="630"/>
      <c r="DT18" s="630"/>
      <c r="DU18" s="630"/>
      <c r="DV18" s="630"/>
      <c r="DW18" s="630"/>
      <c r="DX18" s="630"/>
      <c r="DY18" s="630"/>
      <c r="DZ18" s="630"/>
      <c r="EA18" s="630"/>
      <c r="EB18" s="630"/>
      <c r="EC18" s="639"/>
    </row>
    <row r="19" spans="2:133" ht="11.25" customHeight="1" x14ac:dyDescent="0.15">
      <c r="B19" s="626" t="s">
        <v>261</v>
      </c>
      <c r="C19" s="627"/>
      <c r="D19" s="627"/>
      <c r="E19" s="627"/>
      <c r="F19" s="627"/>
      <c r="G19" s="627"/>
      <c r="H19" s="627"/>
      <c r="I19" s="627"/>
      <c r="J19" s="627"/>
      <c r="K19" s="627"/>
      <c r="L19" s="627"/>
      <c r="M19" s="627"/>
      <c r="N19" s="627"/>
      <c r="O19" s="627"/>
      <c r="P19" s="627"/>
      <c r="Q19" s="628"/>
      <c r="R19" s="629">
        <v>1825</v>
      </c>
      <c r="S19" s="630"/>
      <c r="T19" s="630"/>
      <c r="U19" s="630"/>
      <c r="V19" s="630"/>
      <c r="W19" s="630"/>
      <c r="X19" s="630"/>
      <c r="Y19" s="631"/>
      <c r="Z19" s="632">
        <v>0</v>
      </c>
      <c r="AA19" s="632"/>
      <c r="AB19" s="632"/>
      <c r="AC19" s="632"/>
      <c r="AD19" s="633">
        <v>1825</v>
      </c>
      <c r="AE19" s="633"/>
      <c r="AF19" s="633"/>
      <c r="AG19" s="633"/>
      <c r="AH19" s="633"/>
      <c r="AI19" s="633"/>
      <c r="AJ19" s="633"/>
      <c r="AK19" s="633"/>
      <c r="AL19" s="634">
        <v>0.1</v>
      </c>
      <c r="AM19" s="635"/>
      <c r="AN19" s="635"/>
      <c r="AO19" s="636"/>
      <c r="AP19" s="626" t="s">
        <v>262</v>
      </c>
      <c r="AQ19" s="627"/>
      <c r="AR19" s="627"/>
      <c r="AS19" s="627"/>
      <c r="AT19" s="627"/>
      <c r="AU19" s="627"/>
      <c r="AV19" s="627"/>
      <c r="AW19" s="627"/>
      <c r="AX19" s="627"/>
      <c r="AY19" s="627"/>
      <c r="AZ19" s="627"/>
      <c r="BA19" s="627"/>
      <c r="BB19" s="627"/>
      <c r="BC19" s="627"/>
      <c r="BD19" s="627"/>
      <c r="BE19" s="627"/>
      <c r="BF19" s="628"/>
      <c r="BG19" s="629">
        <v>96</v>
      </c>
      <c r="BH19" s="630"/>
      <c r="BI19" s="630"/>
      <c r="BJ19" s="630"/>
      <c r="BK19" s="630"/>
      <c r="BL19" s="630"/>
      <c r="BM19" s="630"/>
      <c r="BN19" s="631"/>
      <c r="BO19" s="632">
        <v>0</v>
      </c>
      <c r="BP19" s="632"/>
      <c r="BQ19" s="632"/>
      <c r="BR19" s="632"/>
      <c r="BS19" s="633" t="s">
        <v>125</v>
      </c>
      <c r="BT19" s="633"/>
      <c r="BU19" s="633"/>
      <c r="BV19" s="633"/>
      <c r="BW19" s="633"/>
      <c r="BX19" s="633"/>
      <c r="BY19" s="633"/>
      <c r="BZ19" s="633"/>
      <c r="CA19" s="633"/>
      <c r="CB19" s="637"/>
      <c r="CD19" s="644" t="s">
        <v>263</v>
      </c>
      <c r="CE19" s="645"/>
      <c r="CF19" s="645"/>
      <c r="CG19" s="645"/>
      <c r="CH19" s="645"/>
      <c r="CI19" s="645"/>
      <c r="CJ19" s="645"/>
      <c r="CK19" s="645"/>
      <c r="CL19" s="645"/>
      <c r="CM19" s="645"/>
      <c r="CN19" s="645"/>
      <c r="CO19" s="645"/>
      <c r="CP19" s="645"/>
      <c r="CQ19" s="646"/>
      <c r="CR19" s="629" t="s">
        <v>125</v>
      </c>
      <c r="CS19" s="630"/>
      <c r="CT19" s="630"/>
      <c r="CU19" s="630"/>
      <c r="CV19" s="630"/>
      <c r="CW19" s="630"/>
      <c r="CX19" s="630"/>
      <c r="CY19" s="631"/>
      <c r="CZ19" s="632" t="s">
        <v>125</v>
      </c>
      <c r="DA19" s="632"/>
      <c r="DB19" s="632"/>
      <c r="DC19" s="632"/>
      <c r="DD19" s="638" t="s">
        <v>125</v>
      </c>
      <c r="DE19" s="630"/>
      <c r="DF19" s="630"/>
      <c r="DG19" s="630"/>
      <c r="DH19" s="630"/>
      <c r="DI19" s="630"/>
      <c r="DJ19" s="630"/>
      <c r="DK19" s="630"/>
      <c r="DL19" s="630"/>
      <c r="DM19" s="630"/>
      <c r="DN19" s="630"/>
      <c r="DO19" s="630"/>
      <c r="DP19" s="631"/>
      <c r="DQ19" s="638" t="s">
        <v>125</v>
      </c>
      <c r="DR19" s="630"/>
      <c r="DS19" s="630"/>
      <c r="DT19" s="630"/>
      <c r="DU19" s="630"/>
      <c r="DV19" s="630"/>
      <c r="DW19" s="630"/>
      <c r="DX19" s="630"/>
      <c r="DY19" s="630"/>
      <c r="DZ19" s="630"/>
      <c r="EA19" s="630"/>
      <c r="EB19" s="630"/>
      <c r="EC19" s="639"/>
    </row>
    <row r="20" spans="2:133" ht="11.25" customHeight="1" x14ac:dyDescent="0.15">
      <c r="B20" s="626" t="s">
        <v>264</v>
      </c>
      <c r="C20" s="627"/>
      <c r="D20" s="627"/>
      <c r="E20" s="627"/>
      <c r="F20" s="627"/>
      <c r="G20" s="627"/>
      <c r="H20" s="627"/>
      <c r="I20" s="627"/>
      <c r="J20" s="627"/>
      <c r="K20" s="627"/>
      <c r="L20" s="627"/>
      <c r="M20" s="627"/>
      <c r="N20" s="627"/>
      <c r="O20" s="627"/>
      <c r="P20" s="627"/>
      <c r="Q20" s="628"/>
      <c r="R20" s="629">
        <v>654</v>
      </c>
      <c r="S20" s="630"/>
      <c r="T20" s="630"/>
      <c r="U20" s="630"/>
      <c r="V20" s="630"/>
      <c r="W20" s="630"/>
      <c r="X20" s="630"/>
      <c r="Y20" s="631"/>
      <c r="Z20" s="632">
        <v>0</v>
      </c>
      <c r="AA20" s="632"/>
      <c r="AB20" s="632"/>
      <c r="AC20" s="632"/>
      <c r="AD20" s="633">
        <v>654</v>
      </c>
      <c r="AE20" s="633"/>
      <c r="AF20" s="633"/>
      <c r="AG20" s="633"/>
      <c r="AH20" s="633"/>
      <c r="AI20" s="633"/>
      <c r="AJ20" s="633"/>
      <c r="AK20" s="633"/>
      <c r="AL20" s="634">
        <v>0</v>
      </c>
      <c r="AM20" s="635"/>
      <c r="AN20" s="635"/>
      <c r="AO20" s="636"/>
      <c r="AP20" s="626" t="s">
        <v>265</v>
      </c>
      <c r="AQ20" s="627"/>
      <c r="AR20" s="627"/>
      <c r="AS20" s="627"/>
      <c r="AT20" s="627"/>
      <c r="AU20" s="627"/>
      <c r="AV20" s="627"/>
      <c r="AW20" s="627"/>
      <c r="AX20" s="627"/>
      <c r="AY20" s="627"/>
      <c r="AZ20" s="627"/>
      <c r="BA20" s="627"/>
      <c r="BB20" s="627"/>
      <c r="BC20" s="627"/>
      <c r="BD20" s="627"/>
      <c r="BE20" s="627"/>
      <c r="BF20" s="628"/>
      <c r="BG20" s="629">
        <v>96</v>
      </c>
      <c r="BH20" s="630"/>
      <c r="BI20" s="630"/>
      <c r="BJ20" s="630"/>
      <c r="BK20" s="630"/>
      <c r="BL20" s="630"/>
      <c r="BM20" s="630"/>
      <c r="BN20" s="631"/>
      <c r="BO20" s="632">
        <v>0</v>
      </c>
      <c r="BP20" s="632"/>
      <c r="BQ20" s="632"/>
      <c r="BR20" s="632"/>
      <c r="BS20" s="633" t="s">
        <v>125</v>
      </c>
      <c r="BT20" s="633"/>
      <c r="BU20" s="633"/>
      <c r="BV20" s="633"/>
      <c r="BW20" s="633"/>
      <c r="BX20" s="633"/>
      <c r="BY20" s="633"/>
      <c r="BZ20" s="633"/>
      <c r="CA20" s="633"/>
      <c r="CB20" s="637"/>
      <c r="CD20" s="644" t="s">
        <v>266</v>
      </c>
      <c r="CE20" s="645"/>
      <c r="CF20" s="645"/>
      <c r="CG20" s="645"/>
      <c r="CH20" s="645"/>
      <c r="CI20" s="645"/>
      <c r="CJ20" s="645"/>
      <c r="CK20" s="645"/>
      <c r="CL20" s="645"/>
      <c r="CM20" s="645"/>
      <c r="CN20" s="645"/>
      <c r="CO20" s="645"/>
      <c r="CP20" s="645"/>
      <c r="CQ20" s="646"/>
      <c r="CR20" s="629">
        <v>4533481</v>
      </c>
      <c r="CS20" s="630"/>
      <c r="CT20" s="630"/>
      <c r="CU20" s="630"/>
      <c r="CV20" s="630"/>
      <c r="CW20" s="630"/>
      <c r="CX20" s="630"/>
      <c r="CY20" s="631"/>
      <c r="CZ20" s="632">
        <v>100</v>
      </c>
      <c r="DA20" s="632"/>
      <c r="DB20" s="632"/>
      <c r="DC20" s="632"/>
      <c r="DD20" s="638">
        <v>635968</v>
      </c>
      <c r="DE20" s="630"/>
      <c r="DF20" s="630"/>
      <c r="DG20" s="630"/>
      <c r="DH20" s="630"/>
      <c r="DI20" s="630"/>
      <c r="DJ20" s="630"/>
      <c r="DK20" s="630"/>
      <c r="DL20" s="630"/>
      <c r="DM20" s="630"/>
      <c r="DN20" s="630"/>
      <c r="DO20" s="630"/>
      <c r="DP20" s="631"/>
      <c r="DQ20" s="638">
        <v>2783769</v>
      </c>
      <c r="DR20" s="630"/>
      <c r="DS20" s="630"/>
      <c r="DT20" s="630"/>
      <c r="DU20" s="630"/>
      <c r="DV20" s="630"/>
      <c r="DW20" s="630"/>
      <c r="DX20" s="630"/>
      <c r="DY20" s="630"/>
      <c r="DZ20" s="630"/>
      <c r="EA20" s="630"/>
      <c r="EB20" s="630"/>
      <c r="EC20" s="639"/>
    </row>
    <row r="21" spans="2:133" ht="11.25" customHeight="1" x14ac:dyDescent="0.15">
      <c r="B21" s="626" t="s">
        <v>267</v>
      </c>
      <c r="C21" s="627"/>
      <c r="D21" s="627"/>
      <c r="E21" s="627"/>
      <c r="F21" s="627"/>
      <c r="G21" s="627"/>
      <c r="H21" s="627"/>
      <c r="I21" s="627"/>
      <c r="J21" s="627"/>
      <c r="K21" s="627"/>
      <c r="L21" s="627"/>
      <c r="M21" s="627"/>
      <c r="N21" s="627"/>
      <c r="O21" s="627"/>
      <c r="P21" s="627"/>
      <c r="Q21" s="628"/>
      <c r="R21" s="629">
        <v>256</v>
      </c>
      <c r="S21" s="630"/>
      <c r="T21" s="630"/>
      <c r="U21" s="630"/>
      <c r="V21" s="630"/>
      <c r="W21" s="630"/>
      <c r="X21" s="630"/>
      <c r="Y21" s="631"/>
      <c r="Z21" s="632">
        <v>0</v>
      </c>
      <c r="AA21" s="632"/>
      <c r="AB21" s="632"/>
      <c r="AC21" s="632"/>
      <c r="AD21" s="633">
        <v>256</v>
      </c>
      <c r="AE21" s="633"/>
      <c r="AF21" s="633"/>
      <c r="AG21" s="633"/>
      <c r="AH21" s="633"/>
      <c r="AI21" s="633"/>
      <c r="AJ21" s="633"/>
      <c r="AK21" s="633"/>
      <c r="AL21" s="634">
        <v>0</v>
      </c>
      <c r="AM21" s="635"/>
      <c r="AN21" s="635"/>
      <c r="AO21" s="636"/>
      <c r="AP21" s="648" t="s">
        <v>268</v>
      </c>
      <c r="AQ21" s="649"/>
      <c r="AR21" s="649"/>
      <c r="AS21" s="649"/>
      <c r="AT21" s="649"/>
      <c r="AU21" s="649"/>
      <c r="AV21" s="649"/>
      <c r="AW21" s="649"/>
      <c r="AX21" s="649"/>
      <c r="AY21" s="649"/>
      <c r="AZ21" s="649"/>
      <c r="BA21" s="649"/>
      <c r="BB21" s="649"/>
      <c r="BC21" s="649"/>
      <c r="BD21" s="649"/>
      <c r="BE21" s="649"/>
      <c r="BF21" s="650"/>
      <c r="BG21" s="629">
        <v>96</v>
      </c>
      <c r="BH21" s="630"/>
      <c r="BI21" s="630"/>
      <c r="BJ21" s="630"/>
      <c r="BK21" s="630"/>
      <c r="BL21" s="630"/>
      <c r="BM21" s="630"/>
      <c r="BN21" s="631"/>
      <c r="BO21" s="632">
        <v>0</v>
      </c>
      <c r="BP21" s="632"/>
      <c r="BQ21" s="632"/>
      <c r="BR21" s="632"/>
      <c r="BS21" s="633" t="s">
        <v>125</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269</v>
      </c>
      <c r="C22" s="666"/>
      <c r="D22" s="666"/>
      <c r="E22" s="666"/>
      <c r="F22" s="666"/>
      <c r="G22" s="666"/>
      <c r="H22" s="666"/>
      <c r="I22" s="666"/>
      <c r="J22" s="666"/>
      <c r="K22" s="666"/>
      <c r="L22" s="666"/>
      <c r="M22" s="666"/>
      <c r="N22" s="666"/>
      <c r="O22" s="666"/>
      <c r="P22" s="666"/>
      <c r="Q22" s="667"/>
      <c r="R22" s="629">
        <v>4950</v>
      </c>
      <c r="S22" s="630"/>
      <c r="T22" s="630"/>
      <c r="U22" s="630"/>
      <c r="V22" s="630"/>
      <c r="W22" s="630"/>
      <c r="X22" s="630"/>
      <c r="Y22" s="631"/>
      <c r="Z22" s="632">
        <v>0.1</v>
      </c>
      <c r="AA22" s="632"/>
      <c r="AB22" s="632"/>
      <c r="AC22" s="632"/>
      <c r="AD22" s="633">
        <v>4950</v>
      </c>
      <c r="AE22" s="633"/>
      <c r="AF22" s="633"/>
      <c r="AG22" s="633"/>
      <c r="AH22" s="633"/>
      <c r="AI22" s="633"/>
      <c r="AJ22" s="633"/>
      <c r="AK22" s="633"/>
      <c r="AL22" s="634">
        <v>0.20000000298023224</v>
      </c>
      <c r="AM22" s="635"/>
      <c r="AN22" s="635"/>
      <c r="AO22" s="636"/>
      <c r="AP22" s="648" t="s">
        <v>270</v>
      </c>
      <c r="AQ22" s="649"/>
      <c r="AR22" s="649"/>
      <c r="AS22" s="649"/>
      <c r="AT22" s="649"/>
      <c r="AU22" s="649"/>
      <c r="AV22" s="649"/>
      <c r="AW22" s="649"/>
      <c r="AX22" s="649"/>
      <c r="AY22" s="649"/>
      <c r="AZ22" s="649"/>
      <c r="BA22" s="649"/>
      <c r="BB22" s="649"/>
      <c r="BC22" s="649"/>
      <c r="BD22" s="649"/>
      <c r="BE22" s="649"/>
      <c r="BF22" s="650"/>
      <c r="BG22" s="629" t="s">
        <v>125</v>
      </c>
      <c r="BH22" s="630"/>
      <c r="BI22" s="630"/>
      <c r="BJ22" s="630"/>
      <c r="BK22" s="630"/>
      <c r="BL22" s="630"/>
      <c r="BM22" s="630"/>
      <c r="BN22" s="631"/>
      <c r="BO22" s="632" t="s">
        <v>125</v>
      </c>
      <c r="BP22" s="632"/>
      <c r="BQ22" s="632"/>
      <c r="BR22" s="632"/>
      <c r="BS22" s="633" t="s">
        <v>125</v>
      </c>
      <c r="BT22" s="633"/>
      <c r="BU22" s="633"/>
      <c r="BV22" s="633"/>
      <c r="BW22" s="633"/>
      <c r="BX22" s="633"/>
      <c r="BY22" s="633"/>
      <c r="BZ22" s="633"/>
      <c r="CA22" s="633"/>
      <c r="CB22" s="637"/>
      <c r="CD22" s="611" t="s">
        <v>271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272</v>
      </c>
      <c r="C23" s="627"/>
      <c r="D23" s="627"/>
      <c r="E23" s="627"/>
      <c r="F23" s="627"/>
      <c r="G23" s="627"/>
      <c r="H23" s="627"/>
      <c r="I23" s="627"/>
      <c r="J23" s="627"/>
      <c r="K23" s="627"/>
      <c r="L23" s="627"/>
      <c r="M23" s="627"/>
      <c r="N23" s="627"/>
      <c r="O23" s="627"/>
      <c r="P23" s="627"/>
      <c r="Q23" s="628"/>
      <c r="R23" s="629">
        <v>1795498</v>
      </c>
      <c r="S23" s="630"/>
      <c r="T23" s="630"/>
      <c r="U23" s="630"/>
      <c r="V23" s="630"/>
      <c r="W23" s="630"/>
      <c r="X23" s="630"/>
      <c r="Y23" s="631"/>
      <c r="Z23" s="632">
        <v>38.1</v>
      </c>
      <c r="AA23" s="632"/>
      <c r="AB23" s="632"/>
      <c r="AC23" s="632"/>
      <c r="AD23" s="633">
        <v>1642483</v>
      </c>
      <c r="AE23" s="633"/>
      <c r="AF23" s="633"/>
      <c r="AG23" s="633"/>
      <c r="AH23" s="633"/>
      <c r="AI23" s="633"/>
      <c r="AJ23" s="633"/>
      <c r="AK23" s="633"/>
      <c r="AL23" s="634">
        <v>73.900000000000006</v>
      </c>
      <c r="AM23" s="635"/>
      <c r="AN23" s="635"/>
      <c r="AO23" s="636"/>
      <c r="AP23" s="648" t="s">
        <v>273</v>
      </c>
      <c r="AQ23" s="649"/>
      <c r="AR23" s="649"/>
      <c r="AS23" s="649"/>
      <c r="AT23" s="649"/>
      <c r="AU23" s="649"/>
      <c r="AV23" s="649"/>
      <c r="AW23" s="649"/>
      <c r="AX23" s="649"/>
      <c r="AY23" s="649"/>
      <c r="AZ23" s="649"/>
      <c r="BA23" s="649"/>
      <c r="BB23" s="649"/>
      <c r="BC23" s="649"/>
      <c r="BD23" s="649"/>
      <c r="BE23" s="649"/>
      <c r="BF23" s="650"/>
      <c r="BG23" s="629" t="s">
        <v>125</v>
      </c>
      <c r="BH23" s="630"/>
      <c r="BI23" s="630"/>
      <c r="BJ23" s="630"/>
      <c r="BK23" s="630"/>
      <c r="BL23" s="630"/>
      <c r="BM23" s="630"/>
      <c r="BN23" s="631"/>
      <c r="BO23" s="632" t="s">
        <v>125</v>
      </c>
      <c r="BP23" s="632"/>
      <c r="BQ23" s="632"/>
      <c r="BR23" s="632"/>
      <c r="BS23" s="633" t="s">
        <v>125</v>
      </c>
      <c r="BT23" s="633"/>
      <c r="BU23" s="633"/>
      <c r="BV23" s="633"/>
      <c r="BW23" s="633"/>
      <c r="BX23" s="633"/>
      <c r="BY23" s="633"/>
      <c r="BZ23" s="633"/>
      <c r="CA23" s="633"/>
      <c r="CB23" s="637"/>
      <c r="CD23" s="611" t="s">
        <v>213</v>
      </c>
      <c r="CE23" s="612"/>
      <c r="CF23" s="612"/>
      <c r="CG23" s="612"/>
      <c r="CH23" s="612"/>
      <c r="CI23" s="612"/>
      <c r="CJ23" s="612"/>
      <c r="CK23" s="612"/>
      <c r="CL23" s="612"/>
      <c r="CM23" s="612"/>
      <c r="CN23" s="612"/>
      <c r="CO23" s="612"/>
      <c r="CP23" s="612"/>
      <c r="CQ23" s="613"/>
      <c r="CR23" s="611" t="s">
        <v>274</v>
      </c>
      <c r="CS23" s="612"/>
      <c r="CT23" s="612"/>
      <c r="CU23" s="612"/>
      <c r="CV23" s="612"/>
      <c r="CW23" s="612"/>
      <c r="CX23" s="612"/>
      <c r="CY23" s="613"/>
      <c r="CZ23" s="611" t="s">
        <v>275</v>
      </c>
      <c r="DA23" s="612"/>
      <c r="DB23" s="612"/>
      <c r="DC23" s="613"/>
      <c r="DD23" s="611" t="s">
        <v>276</v>
      </c>
      <c r="DE23" s="612"/>
      <c r="DF23" s="612"/>
      <c r="DG23" s="612"/>
      <c r="DH23" s="612"/>
      <c r="DI23" s="612"/>
      <c r="DJ23" s="612"/>
      <c r="DK23" s="613"/>
      <c r="DL23" s="660" t="s">
        <v>277</v>
      </c>
      <c r="DM23" s="661"/>
      <c r="DN23" s="661"/>
      <c r="DO23" s="661"/>
      <c r="DP23" s="661"/>
      <c r="DQ23" s="661"/>
      <c r="DR23" s="661"/>
      <c r="DS23" s="661"/>
      <c r="DT23" s="661"/>
      <c r="DU23" s="661"/>
      <c r="DV23" s="662"/>
      <c r="DW23" s="611" t="s">
        <v>278</v>
      </c>
      <c r="DX23" s="612"/>
      <c r="DY23" s="612"/>
      <c r="DZ23" s="612"/>
      <c r="EA23" s="612"/>
      <c r="EB23" s="612"/>
      <c r="EC23" s="613"/>
    </row>
    <row r="24" spans="2:133" ht="11.25" customHeight="1" x14ac:dyDescent="0.15">
      <c r="B24" s="626" t="s">
        <v>279</v>
      </c>
      <c r="C24" s="627"/>
      <c r="D24" s="627"/>
      <c r="E24" s="627"/>
      <c r="F24" s="627"/>
      <c r="G24" s="627"/>
      <c r="H24" s="627"/>
      <c r="I24" s="627"/>
      <c r="J24" s="627"/>
      <c r="K24" s="627"/>
      <c r="L24" s="627"/>
      <c r="M24" s="627"/>
      <c r="N24" s="627"/>
      <c r="O24" s="627"/>
      <c r="P24" s="627"/>
      <c r="Q24" s="628"/>
      <c r="R24" s="629">
        <v>1642483</v>
      </c>
      <c r="S24" s="630"/>
      <c r="T24" s="630"/>
      <c r="U24" s="630"/>
      <c r="V24" s="630"/>
      <c r="W24" s="630"/>
      <c r="X24" s="630"/>
      <c r="Y24" s="631"/>
      <c r="Z24" s="632">
        <v>34.799999999999997</v>
      </c>
      <c r="AA24" s="632"/>
      <c r="AB24" s="632"/>
      <c r="AC24" s="632"/>
      <c r="AD24" s="633">
        <v>1642483</v>
      </c>
      <c r="AE24" s="633"/>
      <c r="AF24" s="633"/>
      <c r="AG24" s="633"/>
      <c r="AH24" s="633"/>
      <c r="AI24" s="633"/>
      <c r="AJ24" s="633"/>
      <c r="AK24" s="633"/>
      <c r="AL24" s="634">
        <v>73.900000000000006</v>
      </c>
      <c r="AM24" s="635"/>
      <c r="AN24" s="635"/>
      <c r="AO24" s="636"/>
      <c r="AP24" s="648" t="s">
        <v>280</v>
      </c>
      <c r="AQ24" s="649"/>
      <c r="AR24" s="649"/>
      <c r="AS24" s="649"/>
      <c r="AT24" s="649"/>
      <c r="AU24" s="649"/>
      <c r="AV24" s="649"/>
      <c r="AW24" s="649"/>
      <c r="AX24" s="649"/>
      <c r="AY24" s="649"/>
      <c r="AZ24" s="649"/>
      <c r="BA24" s="649"/>
      <c r="BB24" s="649"/>
      <c r="BC24" s="649"/>
      <c r="BD24" s="649"/>
      <c r="BE24" s="649"/>
      <c r="BF24" s="650"/>
      <c r="BG24" s="629" t="s">
        <v>125</v>
      </c>
      <c r="BH24" s="630"/>
      <c r="BI24" s="630"/>
      <c r="BJ24" s="630"/>
      <c r="BK24" s="630"/>
      <c r="BL24" s="630"/>
      <c r="BM24" s="630"/>
      <c r="BN24" s="631"/>
      <c r="BO24" s="632" t="s">
        <v>125</v>
      </c>
      <c r="BP24" s="632"/>
      <c r="BQ24" s="632"/>
      <c r="BR24" s="632"/>
      <c r="BS24" s="633" t="s">
        <v>125</v>
      </c>
      <c r="BT24" s="633"/>
      <c r="BU24" s="633"/>
      <c r="BV24" s="633"/>
      <c r="BW24" s="633"/>
      <c r="BX24" s="633"/>
      <c r="BY24" s="633"/>
      <c r="BZ24" s="633"/>
      <c r="CA24" s="633"/>
      <c r="CB24" s="637"/>
      <c r="CD24" s="640" t="s">
        <v>281</v>
      </c>
      <c r="CE24" s="641"/>
      <c r="CF24" s="641"/>
      <c r="CG24" s="641"/>
      <c r="CH24" s="641"/>
      <c r="CI24" s="641"/>
      <c r="CJ24" s="641"/>
      <c r="CK24" s="641"/>
      <c r="CL24" s="641"/>
      <c r="CM24" s="641"/>
      <c r="CN24" s="641"/>
      <c r="CO24" s="641"/>
      <c r="CP24" s="641"/>
      <c r="CQ24" s="642"/>
      <c r="CR24" s="618">
        <v>1502560</v>
      </c>
      <c r="CS24" s="619"/>
      <c r="CT24" s="619"/>
      <c r="CU24" s="619"/>
      <c r="CV24" s="619"/>
      <c r="CW24" s="619"/>
      <c r="CX24" s="619"/>
      <c r="CY24" s="620"/>
      <c r="CZ24" s="623">
        <v>33.1</v>
      </c>
      <c r="DA24" s="624"/>
      <c r="DB24" s="624"/>
      <c r="DC24" s="643"/>
      <c r="DD24" s="668">
        <v>1033541</v>
      </c>
      <c r="DE24" s="619"/>
      <c r="DF24" s="619"/>
      <c r="DG24" s="619"/>
      <c r="DH24" s="619"/>
      <c r="DI24" s="619"/>
      <c r="DJ24" s="619"/>
      <c r="DK24" s="620"/>
      <c r="DL24" s="668">
        <v>994627</v>
      </c>
      <c r="DM24" s="619"/>
      <c r="DN24" s="619"/>
      <c r="DO24" s="619"/>
      <c r="DP24" s="619"/>
      <c r="DQ24" s="619"/>
      <c r="DR24" s="619"/>
      <c r="DS24" s="619"/>
      <c r="DT24" s="619"/>
      <c r="DU24" s="619"/>
      <c r="DV24" s="620"/>
      <c r="DW24" s="623">
        <v>43.7</v>
      </c>
      <c r="DX24" s="624"/>
      <c r="DY24" s="624"/>
      <c r="DZ24" s="624"/>
      <c r="EA24" s="624"/>
      <c r="EB24" s="624"/>
      <c r="EC24" s="625"/>
    </row>
    <row r="25" spans="2:133" ht="11.25" customHeight="1" x14ac:dyDescent="0.15">
      <c r="B25" s="626" t="s">
        <v>282</v>
      </c>
      <c r="C25" s="627"/>
      <c r="D25" s="627"/>
      <c r="E25" s="627"/>
      <c r="F25" s="627"/>
      <c r="G25" s="627"/>
      <c r="H25" s="627"/>
      <c r="I25" s="627"/>
      <c r="J25" s="627"/>
      <c r="K25" s="627"/>
      <c r="L25" s="627"/>
      <c r="M25" s="627"/>
      <c r="N25" s="627"/>
      <c r="O25" s="627"/>
      <c r="P25" s="627"/>
      <c r="Q25" s="628"/>
      <c r="R25" s="629">
        <v>153015</v>
      </c>
      <c r="S25" s="630"/>
      <c r="T25" s="630"/>
      <c r="U25" s="630"/>
      <c r="V25" s="630"/>
      <c r="W25" s="630"/>
      <c r="X25" s="630"/>
      <c r="Y25" s="631"/>
      <c r="Z25" s="632">
        <v>3.2</v>
      </c>
      <c r="AA25" s="632"/>
      <c r="AB25" s="632"/>
      <c r="AC25" s="632"/>
      <c r="AD25" s="633" t="s">
        <v>125</v>
      </c>
      <c r="AE25" s="633"/>
      <c r="AF25" s="633"/>
      <c r="AG25" s="633"/>
      <c r="AH25" s="633"/>
      <c r="AI25" s="633"/>
      <c r="AJ25" s="633"/>
      <c r="AK25" s="633"/>
      <c r="AL25" s="634" t="s">
        <v>125</v>
      </c>
      <c r="AM25" s="635"/>
      <c r="AN25" s="635"/>
      <c r="AO25" s="636"/>
      <c r="AP25" s="648" t="s">
        <v>283</v>
      </c>
      <c r="AQ25" s="649"/>
      <c r="AR25" s="649"/>
      <c r="AS25" s="649"/>
      <c r="AT25" s="649"/>
      <c r="AU25" s="649"/>
      <c r="AV25" s="649"/>
      <c r="AW25" s="649"/>
      <c r="AX25" s="649"/>
      <c r="AY25" s="649"/>
      <c r="AZ25" s="649"/>
      <c r="BA25" s="649"/>
      <c r="BB25" s="649"/>
      <c r="BC25" s="649"/>
      <c r="BD25" s="649"/>
      <c r="BE25" s="649"/>
      <c r="BF25" s="650"/>
      <c r="BG25" s="629" t="s">
        <v>125</v>
      </c>
      <c r="BH25" s="630"/>
      <c r="BI25" s="630"/>
      <c r="BJ25" s="630"/>
      <c r="BK25" s="630"/>
      <c r="BL25" s="630"/>
      <c r="BM25" s="630"/>
      <c r="BN25" s="631"/>
      <c r="BO25" s="632" t="s">
        <v>125</v>
      </c>
      <c r="BP25" s="632"/>
      <c r="BQ25" s="632"/>
      <c r="BR25" s="632"/>
      <c r="BS25" s="633" t="s">
        <v>125</v>
      </c>
      <c r="BT25" s="633"/>
      <c r="BU25" s="633"/>
      <c r="BV25" s="633"/>
      <c r="BW25" s="633"/>
      <c r="BX25" s="633"/>
      <c r="BY25" s="633"/>
      <c r="BZ25" s="633"/>
      <c r="CA25" s="633"/>
      <c r="CB25" s="637"/>
      <c r="CD25" s="644" t="s">
        <v>284</v>
      </c>
      <c r="CE25" s="645"/>
      <c r="CF25" s="645"/>
      <c r="CG25" s="645"/>
      <c r="CH25" s="645"/>
      <c r="CI25" s="645"/>
      <c r="CJ25" s="645"/>
      <c r="CK25" s="645"/>
      <c r="CL25" s="645"/>
      <c r="CM25" s="645"/>
      <c r="CN25" s="645"/>
      <c r="CO25" s="645"/>
      <c r="CP25" s="645"/>
      <c r="CQ25" s="646"/>
      <c r="CR25" s="629">
        <v>690465</v>
      </c>
      <c r="CS25" s="669"/>
      <c r="CT25" s="669"/>
      <c r="CU25" s="669"/>
      <c r="CV25" s="669"/>
      <c r="CW25" s="669"/>
      <c r="CX25" s="669"/>
      <c r="CY25" s="670"/>
      <c r="CZ25" s="634">
        <v>15.2</v>
      </c>
      <c r="DA25" s="663"/>
      <c r="DB25" s="663"/>
      <c r="DC25" s="671"/>
      <c r="DD25" s="638">
        <v>617916</v>
      </c>
      <c r="DE25" s="669"/>
      <c r="DF25" s="669"/>
      <c r="DG25" s="669"/>
      <c r="DH25" s="669"/>
      <c r="DI25" s="669"/>
      <c r="DJ25" s="669"/>
      <c r="DK25" s="670"/>
      <c r="DL25" s="638">
        <v>593806</v>
      </c>
      <c r="DM25" s="669"/>
      <c r="DN25" s="669"/>
      <c r="DO25" s="669"/>
      <c r="DP25" s="669"/>
      <c r="DQ25" s="669"/>
      <c r="DR25" s="669"/>
      <c r="DS25" s="669"/>
      <c r="DT25" s="669"/>
      <c r="DU25" s="669"/>
      <c r="DV25" s="670"/>
      <c r="DW25" s="634">
        <v>26.1</v>
      </c>
      <c r="DX25" s="663"/>
      <c r="DY25" s="663"/>
      <c r="DZ25" s="663"/>
      <c r="EA25" s="663"/>
      <c r="EB25" s="663"/>
      <c r="EC25" s="664"/>
    </row>
    <row r="26" spans="2:133" ht="11.25" customHeight="1" x14ac:dyDescent="0.15">
      <c r="B26" s="626" t="s">
        <v>285</v>
      </c>
      <c r="C26" s="627"/>
      <c r="D26" s="627"/>
      <c r="E26" s="627"/>
      <c r="F26" s="627"/>
      <c r="G26" s="627"/>
      <c r="H26" s="627"/>
      <c r="I26" s="627"/>
      <c r="J26" s="627"/>
      <c r="K26" s="627"/>
      <c r="L26" s="627"/>
      <c r="M26" s="627"/>
      <c r="N26" s="627"/>
      <c r="O26" s="627"/>
      <c r="P26" s="627"/>
      <c r="Q26" s="628"/>
      <c r="R26" s="629" t="s">
        <v>125</v>
      </c>
      <c r="S26" s="630"/>
      <c r="T26" s="630"/>
      <c r="U26" s="630"/>
      <c r="V26" s="630"/>
      <c r="W26" s="630"/>
      <c r="X26" s="630"/>
      <c r="Y26" s="631"/>
      <c r="Z26" s="632" t="s">
        <v>125</v>
      </c>
      <c r="AA26" s="632"/>
      <c r="AB26" s="632"/>
      <c r="AC26" s="632"/>
      <c r="AD26" s="633" t="s">
        <v>125</v>
      </c>
      <c r="AE26" s="633"/>
      <c r="AF26" s="633"/>
      <c r="AG26" s="633"/>
      <c r="AH26" s="633"/>
      <c r="AI26" s="633"/>
      <c r="AJ26" s="633"/>
      <c r="AK26" s="633"/>
      <c r="AL26" s="634" t="s">
        <v>125</v>
      </c>
      <c r="AM26" s="635"/>
      <c r="AN26" s="635"/>
      <c r="AO26" s="636"/>
      <c r="AP26" s="648" t="s">
        <v>286</v>
      </c>
      <c r="AQ26" s="672"/>
      <c r="AR26" s="672"/>
      <c r="AS26" s="672"/>
      <c r="AT26" s="672"/>
      <c r="AU26" s="672"/>
      <c r="AV26" s="672"/>
      <c r="AW26" s="672"/>
      <c r="AX26" s="672"/>
      <c r="AY26" s="672"/>
      <c r="AZ26" s="672"/>
      <c r="BA26" s="672"/>
      <c r="BB26" s="672"/>
      <c r="BC26" s="672"/>
      <c r="BD26" s="672"/>
      <c r="BE26" s="672"/>
      <c r="BF26" s="650"/>
      <c r="BG26" s="629" t="s">
        <v>125</v>
      </c>
      <c r="BH26" s="630"/>
      <c r="BI26" s="630"/>
      <c r="BJ26" s="630"/>
      <c r="BK26" s="630"/>
      <c r="BL26" s="630"/>
      <c r="BM26" s="630"/>
      <c r="BN26" s="631"/>
      <c r="BO26" s="632" t="s">
        <v>125</v>
      </c>
      <c r="BP26" s="632"/>
      <c r="BQ26" s="632"/>
      <c r="BR26" s="632"/>
      <c r="BS26" s="633" t="s">
        <v>125</v>
      </c>
      <c r="BT26" s="633"/>
      <c r="BU26" s="633"/>
      <c r="BV26" s="633"/>
      <c r="BW26" s="633"/>
      <c r="BX26" s="633"/>
      <c r="BY26" s="633"/>
      <c r="BZ26" s="633"/>
      <c r="CA26" s="633"/>
      <c r="CB26" s="637"/>
      <c r="CD26" s="644" t="s">
        <v>287</v>
      </c>
      <c r="CE26" s="645"/>
      <c r="CF26" s="645"/>
      <c r="CG26" s="645"/>
      <c r="CH26" s="645"/>
      <c r="CI26" s="645"/>
      <c r="CJ26" s="645"/>
      <c r="CK26" s="645"/>
      <c r="CL26" s="645"/>
      <c r="CM26" s="645"/>
      <c r="CN26" s="645"/>
      <c r="CO26" s="645"/>
      <c r="CP26" s="645"/>
      <c r="CQ26" s="646"/>
      <c r="CR26" s="629">
        <v>349208</v>
      </c>
      <c r="CS26" s="630"/>
      <c r="CT26" s="630"/>
      <c r="CU26" s="630"/>
      <c r="CV26" s="630"/>
      <c r="CW26" s="630"/>
      <c r="CX26" s="630"/>
      <c r="CY26" s="631"/>
      <c r="CZ26" s="634">
        <v>7.7</v>
      </c>
      <c r="DA26" s="663"/>
      <c r="DB26" s="663"/>
      <c r="DC26" s="671"/>
      <c r="DD26" s="638">
        <v>308431</v>
      </c>
      <c r="DE26" s="630"/>
      <c r="DF26" s="630"/>
      <c r="DG26" s="630"/>
      <c r="DH26" s="630"/>
      <c r="DI26" s="630"/>
      <c r="DJ26" s="630"/>
      <c r="DK26" s="631"/>
      <c r="DL26" s="638" t="s">
        <v>125</v>
      </c>
      <c r="DM26" s="630"/>
      <c r="DN26" s="630"/>
      <c r="DO26" s="630"/>
      <c r="DP26" s="630"/>
      <c r="DQ26" s="630"/>
      <c r="DR26" s="630"/>
      <c r="DS26" s="630"/>
      <c r="DT26" s="630"/>
      <c r="DU26" s="630"/>
      <c r="DV26" s="631"/>
      <c r="DW26" s="634" t="s">
        <v>125</v>
      </c>
      <c r="DX26" s="663"/>
      <c r="DY26" s="663"/>
      <c r="DZ26" s="663"/>
      <c r="EA26" s="663"/>
      <c r="EB26" s="663"/>
      <c r="EC26" s="664"/>
    </row>
    <row r="27" spans="2:133" ht="11.25" customHeight="1" x14ac:dyDescent="0.15">
      <c r="B27" s="626" t="s">
        <v>288</v>
      </c>
      <c r="C27" s="627"/>
      <c r="D27" s="627"/>
      <c r="E27" s="627"/>
      <c r="F27" s="627"/>
      <c r="G27" s="627"/>
      <c r="H27" s="627"/>
      <c r="I27" s="627"/>
      <c r="J27" s="627"/>
      <c r="K27" s="627"/>
      <c r="L27" s="627"/>
      <c r="M27" s="627"/>
      <c r="N27" s="627"/>
      <c r="O27" s="627"/>
      <c r="P27" s="627"/>
      <c r="Q27" s="628"/>
      <c r="R27" s="629">
        <v>2363835</v>
      </c>
      <c r="S27" s="630"/>
      <c r="T27" s="630"/>
      <c r="U27" s="630"/>
      <c r="V27" s="630"/>
      <c r="W27" s="630"/>
      <c r="X27" s="630"/>
      <c r="Y27" s="631"/>
      <c r="Z27" s="632">
        <v>50.1</v>
      </c>
      <c r="AA27" s="632"/>
      <c r="AB27" s="632"/>
      <c r="AC27" s="632"/>
      <c r="AD27" s="633">
        <v>2210820</v>
      </c>
      <c r="AE27" s="633"/>
      <c r="AF27" s="633"/>
      <c r="AG27" s="633"/>
      <c r="AH27" s="633"/>
      <c r="AI27" s="633"/>
      <c r="AJ27" s="633"/>
      <c r="AK27" s="633"/>
      <c r="AL27" s="634">
        <v>99.5</v>
      </c>
      <c r="AM27" s="635"/>
      <c r="AN27" s="635"/>
      <c r="AO27" s="636"/>
      <c r="AP27" s="626" t="s">
        <v>289</v>
      </c>
      <c r="AQ27" s="627"/>
      <c r="AR27" s="627"/>
      <c r="AS27" s="627"/>
      <c r="AT27" s="627"/>
      <c r="AU27" s="627"/>
      <c r="AV27" s="627"/>
      <c r="AW27" s="627"/>
      <c r="AX27" s="627"/>
      <c r="AY27" s="627"/>
      <c r="AZ27" s="627"/>
      <c r="BA27" s="627"/>
      <c r="BB27" s="627"/>
      <c r="BC27" s="627"/>
      <c r="BD27" s="627"/>
      <c r="BE27" s="627"/>
      <c r="BF27" s="628"/>
      <c r="BG27" s="629">
        <v>421819</v>
      </c>
      <c r="BH27" s="630"/>
      <c r="BI27" s="630"/>
      <c r="BJ27" s="630"/>
      <c r="BK27" s="630"/>
      <c r="BL27" s="630"/>
      <c r="BM27" s="630"/>
      <c r="BN27" s="631"/>
      <c r="BO27" s="632">
        <v>100</v>
      </c>
      <c r="BP27" s="632"/>
      <c r="BQ27" s="632"/>
      <c r="BR27" s="632"/>
      <c r="BS27" s="633" t="s">
        <v>125</v>
      </c>
      <c r="BT27" s="633"/>
      <c r="BU27" s="633"/>
      <c r="BV27" s="633"/>
      <c r="BW27" s="633"/>
      <c r="BX27" s="633"/>
      <c r="BY27" s="633"/>
      <c r="BZ27" s="633"/>
      <c r="CA27" s="633"/>
      <c r="CB27" s="637"/>
      <c r="CD27" s="644" t="s">
        <v>290</v>
      </c>
      <c r="CE27" s="645"/>
      <c r="CF27" s="645"/>
      <c r="CG27" s="645"/>
      <c r="CH27" s="645"/>
      <c r="CI27" s="645"/>
      <c r="CJ27" s="645"/>
      <c r="CK27" s="645"/>
      <c r="CL27" s="645"/>
      <c r="CM27" s="645"/>
      <c r="CN27" s="645"/>
      <c r="CO27" s="645"/>
      <c r="CP27" s="645"/>
      <c r="CQ27" s="646"/>
      <c r="CR27" s="629">
        <v>533694</v>
      </c>
      <c r="CS27" s="669"/>
      <c r="CT27" s="669"/>
      <c r="CU27" s="669"/>
      <c r="CV27" s="669"/>
      <c r="CW27" s="669"/>
      <c r="CX27" s="669"/>
      <c r="CY27" s="670"/>
      <c r="CZ27" s="634">
        <v>11.8</v>
      </c>
      <c r="DA27" s="663"/>
      <c r="DB27" s="663"/>
      <c r="DC27" s="671"/>
      <c r="DD27" s="638">
        <v>137224</v>
      </c>
      <c r="DE27" s="669"/>
      <c r="DF27" s="669"/>
      <c r="DG27" s="669"/>
      <c r="DH27" s="669"/>
      <c r="DI27" s="669"/>
      <c r="DJ27" s="669"/>
      <c r="DK27" s="670"/>
      <c r="DL27" s="638">
        <v>122420</v>
      </c>
      <c r="DM27" s="669"/>
      <c r="DN27" s="669"/>
      <c r="DO27" s="669"/>
      <c r="DP27" s="669"/>
      <c r="DQ27" s="669"/>
      <c r="DR27" s="669"/>
      <c r="DS27" s="669"/>
      <c r="DT27" s="669"/>
      <c r="DU27" s="669"/>
      <c r="DV27" s="670"/>
      <c r="DW27" s="634">
        <v>5.4</v>
      </c>
      <c r="DX27" s="663"/>
      <c r="DY27" s="663"/>
      <c r="DZ27" s="663"/>
      <c r="EA27" s="663"/>
      <c r="EB27" s="663"/>
      <c r="EC27" s="664"/>
    </row>
    <row r="28" spans="2:133" ht="11.25" customHeight="1" x14ac:dyDescent="0.15">
      <c r="B28" s="626" t="s">
        <v>291</v>
      </c>
      <c r="C28" s="627"/>
      <c r="D28" s="627"/>
      <c r="E28" s="627"/>
      <c r="F28" s="627"/>
      <c r="G28" s="627"/>
      <c r="H28" s="627"/>
      <c r="I28" s="627"/>
      <c r="J28" s="627"/>
      <c r="K28" s="627"/>
      <c r="L28" s="627"/>
      <c r="M28" s="627"/>
      <c r="N28" s="627"/>
      <c r="O28" s="627"/>
      <c r="P28" s="627"/>
      <c r="Q28" s="628"/>
      <c r="R28" s="629" t="s">
        <v>125</v>
      </c>
      <c r="S28" s="630"/>
      <c r="T28" s="630"/>
      <c r="U28" s="630"/>
      <c r="V28" s="630"/>
      <c r="W28" s="630"/>
      <c r="X28" s="630"/>
      <c r="Y28" s="631"/>
      <c r="Z28" s="632" t="s">
        <v>125</v>
      </c>
      <c r="AA28" s="632"/>
      <c r="AB28" s="632"/>
      <c r="AC28" s="632"/>
      <c r="AD28" s="633" t="s">
        <v>125</v>
      </c>
      <c r="AE28" s="633"/>
      <c r="AF28" s="633"/>
      <c r="AG28" s="633"/>
      <c r="AH28" s="633"/>
      <c r="AI28" s="633"/>
      <c r="AJ28" s="633"/>
      <c r="AK28" s="633"/>
      <c r="AL28" s="634" t="s">
        <v>125</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292</v>
      </c>
      <c r="CE28" s="645"/>
      <c r="CF28" s="645"/>
      <c r="CG28" s="645"/>
      <c r="CH28" s="645"/>
      <c r="CI28" s="645"/>
      <c r="CJ28" s="645"/>
      <c r="CK28" s="645"/>
      <c r="CL28" s="645"/>
      <c r="CM28" s="645"/>
      <c r="CN28" s="645"/>
      <c r="CO28" s="645"/>
      <c r="CP28" s="645"/>
      <c r="CQ28" s="646"/>
      <c r="CR28" s="629">
        <v>278401</v>
      </c>
      <c r="CS28" s="630"/>
      <c r="CT28" s="630"/>
      <c r="CU28" s="630"/>
      <c r="CV28" s="630"/>
      <c r="CW28" s="630"/>
      <c r="CX28" s="630"/>
      <c r="CY28" s="631"/>
      <c r="CZ28" s="634">
        <v>6.1</v>
      </c>
      <c r="DA28" s="663"/>
      <c r="DB28" s="663"/>
      <c r="DC28" s="671"/>
      <c r="DD28" s="638">
        <v>278401</v>
      </c>
      <c r="DE28" s="630"/>
      <c r="DF28" s="630"/>
      <c r="DG28" s="630"/>
      <c r="DH28" s="630"/>
      <c r="DI28" s="630"/>
      <c r="DJ28" s="630"/>
      <c r="DK28" s="631"/>
      <c r="DL28" s="638">
        <v>278401</v>
      </c>
      <c r="DM28" s="630"/>
      <c r="DN28" s="630"/>
      <c r="DO28" s="630"/>
      <c r="DP28" s="630"/>
      <c r="DQ28" s="630"/>
      <c r="DR28" s="630"/>
      <c r="DS28" s="630"/>
      <c r="DT28" s="630"/>
      <c r="DU28" s="630"/>
      <c r="DV28" s="631"/>
      <c r="DW28" s="634">
        <v>12.2</v>
      </c>
      <c r="DX28" s="663"/>
      <c r="DY28" s="663"/>
      <c r="DZ28" s="663"/>
      <c r="EA28" s="663"/>
      <c r="EB28" s="663"/>
      <c r="EC28" s="664"/>
    </row>
    <row r="29" spans="2:133" ht="11.25" customHeight="1" x14ac:dyDescent="0.15">
      <c r="B29" s="626" t="s">
        <v>293</v>
      </c>
      <c r="C29" s="627"/>
      <c r="D29" s="627"/>
      <c r="E29" s="627"/>
      <c r="F29" s="627"/>
      <c r="G29" s="627"/>
      <c r="H29" s="627"/>
      <c r="I29" s="627"/>
      <c r="J29" s="627"/>
      <c r="K29" s="627"/>
      <c r="L29" s="627"/>
      <c r="M29" s="627"/>
      <c r="N29" s="627"/>
      <c r="O29" s="627"/>
      <c r="P29" s="627"/>
      <c r="Q29" s="628"/>
      <c r="R29" s="629">
        <v>8257</v>
      </c>
      <c r="S29" s="630"/>
      <c r="T29" s="630"/>
      <c r="U29" s="630"/>
      <c r="V29" s="630"/>
      <c r="W29" s="630"/>
      <c r="X29" s="630"/>
      <c r="Y29" s="631"/>
      <c r="Z29" s="632">
        <v>0.2</v>
      </c>
      <c r="AA29" s="632"/>
      <c r="AB29" s="632"/>
      <c r="AC29" s="632"/>
      <c r="AD29" s="633" t="s">
        <v>125</v>
      </c>
      <c r="AE29" s="633"/>
      <c r="AF29" s="633"/>
      <c r="AG29" s="633"/>
      <c r="AH29" s="633"/>
      <c r="AI29" s="633"/>
      <c r="AJ29" s="633"/>
      <c r="AK29" s="633"/>
      <c r="AL29" s="634" t="s">
        <v>125</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294</v>
      </c>
      <c r="CE29" s="679"/>
      <c r="CF29" s="644" t="s">
        <v>69</v>
      </c>
      <c r="CG29" s="645"/>
      <c r="CH29" s="645"/>
      <c r="CI29" s="645"/>
      <c r="CJ29" s="645"/>
      <c r="CK29" s="645"/>
      <c r="CL29" s="645"/>
      <c r="CM29" s="645"/>
      <c r="CN29" s="645"/>
      <c r="CO29" s="645"/>
      <c r="CP29" s="645"/>
      <c r="CQ29" s="646"/>
      <c r="CR29" s="629">
        <v>278401</v>
      </c>
      <c r="CS29" s="669"/>
      <c r="CT29" s="669"/>
      <c r="CU29" s="669"/>
      <c r="CV29" s="669"/>
      <c r="CW29" s="669"/>
      <c r="CX29" s="669"/>
      <c r="CY29" s="670"/>
      <c r="CZ29" s="634">
        <v>6.1</v>
      </c>
      <c r="DA29" s="663"/>
      <c r="DB29" s="663"/>
      <c r="DC29" s="671"/>
      <c r="DD29" s="638">
        <v>278401</v>
      </c>
      <c r="DE29" s="669"/>
      <c r="DF29" s="669"/>
      <c r="DG29" s="669"/>
      <c r="DH29" s="669"/>
      <c r="DI29" s="669"/>
      <c r="DJ29" s="669"/>
      <c r="DK29" s="670"/>
      <c r="DL29" s="638">
        <v>278401</v>
      </c>
      <c r="DM29" s="669"/>
      <c r="DN29" s="669"/>
      <c r="DO29" s="669"/>
      <c r="DP29" s="669"/>
      <c r="DQ29" s="669"/>
      <c r="DR29" s="669"/>
      <c r="DS29" s="669"/>
      <c r="DT29" s="669"/>
      <c r="DU29" s="669"/>
      <c r="DV29" s="670"/>
      <c r="DW29" s="634">
        <v>12.2</v>
      </c>
      <c r="DX29" s="663"/>
      <c r="DY29" s="663"/>
      <c r="DZ29" s="663"/>
      <c r="EA29" s="663"/>
      <c r="EB29" s="663"/>
      <c r="EC29" s="664"/>
    </row>
    <row r="30" spans="2:133" ht="11.25" customHeight="1" x14ac:dyDescent="0.15">
      <c r="B30" s="626" t="s">
        <v>295</v>
      </c>
      <c r="C30" s="627"/>
      <c r="D30" s="627"/>
      <c r="E30" s="627"/>
      <c r="F30" s="627"/>
      <c r="G30" s="627"/>
      <c r="H30" s="627"/>
      <c r="I30" s="627"/>
      <c r="J30" s="627"/>
      <c r="K30" s="627"/>
      <c r="L30" s="627"/>
      <c r="M30" s="627"/>
      <c r="N30" s="627"/>
      <c r="O30" s="627"/>
      <c r="P30" s="627"/>
      <c r="Q30" s="628"/>
      <c r="R30" s="629">
        <v>75446</v>
      </c>
      <c r="S30" s="630"/>
      <c r="T30" s="630"/>
      <c r="U30" s="630"/>
      <c r="V30" s="630"/>
      <c r="W30" s="630"/>
      <c r="X30" s="630"/>
      <c r="Y30" s="631"/>
      <c r="Z30" s="632">
        <v>1.6</v>
      </c>
      <c r="AA30" s="632"/>
      <c r="AB30" s="632"/>
      <c r="AC30" s="632"/>
      <c r="AD30" s="633">
        <v>940</v>
      </c>
      <c r="AE30" s="633"/>
      <c r="AF30" s="633"/>
      <c r="AG30" s="633"/>
      <c r="AH30" s="633"/>
      <c r="AI30" s="633"/>
      <c r="AJ30" s="633"/>
      <c r="AK30" s="633"/>
      <c r="AL30" s="634">
        <v>0</v>
      </c>
      <c r="AM30" s="635"/>
      <c r="AN30" s="635"/>
      <c r="AO30" s="636"/>
      <c r="AP30" s="608" t="s">
        <v>213</v>
      </c>
      <c r="AQ30" s="609"/>
      <c r="AR30" s="609"/>
      <c r="AS30" s="609"/>
      <c r="AT30" s="609"/>
      <c r="AU30" s="609"/>
      <c r="AV30" s="609"/>
      <c r="AW30" s="609"/>
      <c r="AX30" s="609"/>
      <c r="AY30" s="609"/>
      <c r="AZ30" s="609"/>
      <c r="BA30" s="609"/>
      <c r="BB30" s="609"/>
      <c r="BC30" s="609"/>
      <c r="BD30" s="609"/>
      <c r="BE30" s="609"/>
      <c r="BF30" s="610"/>
      <c r="BG30" s="608" t="s">
        <v>296</v>
      </c>
      <c r="BH30" s="676"/>
      <c r="BI30" s="676"/>
      <c r="BJ30" s="676"/>
      <c r="BK30" s="676"/>
      <c r="BL30" s="676"/>
      <c r="BM30" s="676"/>
      <c r="BN30" s="676"/>
      <c r="BO30" s="676"/>
      <c r="BP30" s="676"/>
      <c r="BQ30" s="677"/>
      <c r="BR30" s="608" t="s">
        <v>297</v>
      </c>
      <c r="BS30" s="676"/>
      <c r="BT30" s="676"/>
      <c r="BU30" s="676"/>
      <c r="BV30" s="676"/>
      <c r="BW30" s="676"/>
      <c r="BX30" s="676"/>
      <c r="BY30" s="676"/>
      <c r="BZ30" s="676"/>
      <c r="CA30" s="676"/>
      <c r="CB30" s="677"/>
      <c r="CD30" s="680"/>
      <c r="CE30" s="681"/>
      <c r="CF30" s="644" t="s">
        <v>298</v>
      </c>
      <c r="CG30" s="645"/>
      <c r="CH30" s="645"/>
      <c r="CI30" s="645"/>
      <c r="CJ30" s="645"/>
      <c r="CK30" s="645"/>
      <c r="CL30" s="645"/>
      <c r="CM30" s="645"/>
      <c r="CN30" s="645"/>
      <c r="CO30" s="645"/>
      <c r="CP30" s="645"/>
      <c r="CQ30" s="646"/>
      <c r="CR30" s="629">
        <v>272941</v>
      </c>
      <c r="CS30" s="630"/>
      <c r="CT30" s="630"/>
      <c r="CU30" s="630"/>
      <c r="CV30" s="630"/>
      <c r="CW30" s="630"/>
      <c r="CX30" s="630"/>
      <c r="CY30" s="631"/>
      <c r="CZ30" s="634">
        <v>6</v>
      </c>
      <c r="DA30" s="663"/>
      <c r="DB30" s="663"/>
      <c r="DC30" s="671"/>
      <c r="DD30" s="638">
        <v>272941</v>
      </c>
      <c r="DE30" s="630"/>
      <c r="DF30" s="630"/>
      <c r="DG30" s="630"/>
      <c r="DH30" s="630"/>
      <c r="DI30" s="630"/>
      <c r="DJ30" s="630"/>
      <c r="DK30" s="631"/>
      <c r="DL30" s="638">
        <v>272941</v>
      </c>
      <c r="DM30" s="630"/>
      <c r="DN30" s="630"/>
      <c r="DO30" s="630"/>
      <c r="DP30" s="630"/>
      <c r="DQ30" s="630"/>
      <c r="DR30" s="630"/>
      <c r="DS30" s="630"/>
      <c r="DT30" s="630"/>
      <c r="DU30" s="630"/>
      <c r="DV30" s="631"/>
      <c r="DW30" s="634">
        <v>12</v>
      </c>
      <c r="DX30" s="663"/>
      <c r="DY30" s="663"/>
      <c r="DZ30" s="663"/>
      <c r="EA30" s="663"/>
      <c r="EB30" s="663"/>
      <c r="EC30" s="664"/>
    </row>
    <row r="31" spans="2:133" ht="11.25" customHeight="1" x14ac:dyDescent="0.15">
      <c r="B31" s="626" t="s">
        <v>299</v>
      </c>
      <c r="C31" s="627"/>
      <c r="D31" s="627"/>
      <c r="E31" s="627"/>
      <c r="F31" s="627"/>
      <c r="G31" s="627"/>
      <c r="H31" s="627"/>
      <c r="I31" s="627"/>
      <c r="J31" s="627"/>
      <c r="K31" s="627"/>
      <c r="L31" s="627"/>
      <c r="M31" s="627"/>
      <c r="N31" s="627"/>
      <c r="O31" s="627"/>
      <c r="P31" s="627"/>
      <c r="Q31" s="628"/>
      <c r="R31" s="629">
        <v>3215</v>
      </c>
      <c r="S31" s="630"/>
      <c r="T31" s="630"/>
      <c r="U31" s="630"/>
      <c r="V31" s="630"/>
      <c r="W31" s="630"/>
      <c r="X31" s="630"/>
      <c r="Y31" s="631"/>
      <c r="Z31" s="632">
        <v>0.1</v>
      </c>
      <c r="AA31" s="632"/>
      <c r="AB31" s="632"/>
      <c r="AC31" s="632"/>
      <c r="AD31" s="633" t="s">
        <v>125</v>
      </c>
      <c r="AE31" s="633"/>
      <c r="AF31" s="633"/>
      <c r="AG31" s="633"/>
      <c r="AH31" s="633"/>
      <c r="AI31" s="633"/>
      <c r="AJ31" s="633"/>
      <c r="AK31" s="633"/>
      <c r="AL31" s="634" t="s">
        <v>125</v>
      </c>
      <c r="AM31" s="635"/>
      <c r="AN31" s="635"/>
      <c r="AO31" s="636"/>
      <c r="AP31" s="689" t="s">
        <v>300</v>
      </c>
      <c r="AQ31" s="690"/>
      <c r="AR31" s="690"/>
      <c r="AS31" s="690"/>
      <c r="AT31" s="695" t="s">
        <v>301</v>
      </c>
      <c r="AU31" s="366"/>
      <c r="AV31" s="366"/>
      <c r="AW31" s="366"/>
      <c r="AX31" s="615" t="s">
        <v>180</v>
      </c>
      <c r="AY31" s="616"/>
      <c r="AZ31" s="616"/>
      <c r="BA31" s="616"/>
      <c r="BB31" s="616"/>
      <c r="BC31" s="616"/>
      <c r="BD31" s="616"/>
      <c r="BE31" s="616"/>
      <c r="BF31" s="617"/>
      <c r="BG31" s="688">
        <v>99.5</v>
      </c>
      <c r="BH31" s="684"/>
      <c r="BI31" s="684"/>
      <c r="BJ31" s="684"/>
      <c r="BK31" s="684"/>
      <c r="BL31" s="684"/>
      <c r="BM31" s="624">
        <v>96.2</v>
      </c>
      <c r="BN31" s="684"/>
      <c r="BO31" s="684"/>
      <c r="BP31" s="684"/>
      <c r="BQ31" s="685"/>
      <c r="BR31" s="688">
        <v>98.3</v>
      </c>
      <c r="BS31" s="684"/>
      <c r="BT31" s="684"/>
      <c r="BU31" s="684"/>
      <c r="BV31" s="684"/>
      <c r="BW31" s="684"/>
      <c r="BX31" s="624">
        <v>94.2</v>
      </c>
      <c r="BY31" s="684"/>
      <c r="BZ31" s="684"/>
      <c r="CA31" s="684"/>
      <c r="CB31" s="685"/>
      <c r="CD31" s="680"/>
      <c r="CE31" s="681"/>
      <c r="CF31" s="644" t="s">
        <v>302</v>
      </c>
      <c r="CG31" s="645"/>
      <c r="CH31" s="645"/>
      <c r="CI31" s="645"/>
      <c r="CJ31" s="645"/>
      <c r="CK31" s="645"/>
      <c r="CL31" s="645"/>
      <c r="CM31" s="645"/>
      <c r="CN31" s="645"/>
      <c r="CO31" s="645"/>
      <c r="CP31" s="645"/>
      <c r="CQ31" s="646"/>
      <c r="CR31" s="629">
        <v>5460</v>
      </c>
      <c r="CS31" s="669"/>
      <c r="CT31" s="669"/>
      <c r="CU31" s="669"/>
      <c r="CV31" s="669"/>
      <c r="CW31" s="669"/>
      <c r="CX31" s="669"/>
      <c r="CY31" s="670"/>
      <c r="CZ31" s="634">
        <v>0.1</v>
      </c>
      <c r="DA31" s="663"/>
      <c r="DB31" s="663"/>
      <c r="DC31" s="671"/>
      <c r="DD31" s="638">
        <v>5460</v>
      </c>
      <c r="DE31" s="669"/>
      <c r="DF31" s="669"/>
      <c r="DG31" s="669"/>
      <c r="DH31" s="669"/>
      <c r="DI31" s="669"/>
      <c r="DJ31" s="669"/>
      <c r="DK31" s="670"/>
      <c r="DL31" s="638">
        <v>5460</v>
      </c>
      <c r="DM31" s="669"/>
      <c r="DN31" s="669"/>
      <c r="DO31" s="669"/>
      <c r="DP31" s="669"/>
      <c r="DQ31" s="669"/>
      <c r="DR31" s="669"/>
      <c r="DS31" s="669"/>
      <c r="DT31" s="669"/>
      <c r="DU31" s="669"/>
      <c r="DV31" s="670"/>
      <c r="DW31" s="634">
        <v>0.2</v>
      </c>
      <c r="DX31" s="663"/>
      <c r="DY31" s="663"/>
      <c r="DZ31" s="663"/>
      <c r="EA31" s="663"/>
      <c r="EB31" s="663"/>
      <c r="EC31" s="664"/>
    </row>
    <row r="32" spans="2:133" ht="11.25" customHeight="1" x14ac:dyDescent="0.15">
      <c r="B32" s="626" t="s">
        <v>303</v>
      </c>
      <c r="C32" s="627"/>
      <c r="D32" s="627"/>
      <c r="E32" s="627"/>
      <c r="F32" s="627"/>
      <c r="G32" s="627"/>
      <c r="H32" s="627"/>
      <c r="I32" s="627"/>
      <c r="J32" s="627"/>
      <c r="K32" s="627"/>
      <c r="L32" s="627"/>
      <c r="M32" s="627"/>
      <c r="N32" s="627"/>
      <c r="O32" s="627"/>
      <c r="P32" s="627"/>
      <c r="Q32" s="628"/>
      <c r="R32" s="629">
        <v>832331</v>
      </c>
      <c r="S32" s="630"/>
      <c r="T32" s="630"/>
      <c r="U32" s="630"/>
      <c r="V32" s="630"/>
      <c r="W32" s="630"/>
      <c r="X32" s="630"/>
      <c r="Y32" s="631"/>
      <c r="Z32" s="632">
        <v>17.600000000000001</v>
      </c>
      <c r="AA32" s="632"/>
      <c r="AB32" s="632"/>
      <c r="AC32" s="632"/>
      <c r="AD32" s="633" t="s">
        <v>125</v>
      </c>
      <c r="AE32" s="633"/>
      <c r="AF32" s="633"/>
      <c r="AG32" s="633"/>
      <c r="AH32" s="633"/>
      <c r="AI32" s="633"/>
      <c r="AJ32" s="633"/>
      <c r="AK32" s="633"/>
      <c r="AL32" s="634" t="s">
        <v>125</v>
      </c>
      <c r="AM32" s="635"/>
      <c r="AN32" s="635"/>
      <c r="AO32" s="636"/>
      <c r="AP32" s="691"/>
      <c r="AQ32" s="692"/>
      <c r="AR32" s="692"/>
      <c r="AS32" s="692"/>
      <c r="AT32" s="696"/>
      <c r="AU32" s="362" t="s">
        <v>304</v>
      </c>
      <c r="AV32" s="362"/>
      <c r="AW32" s="362"/>
      <c r="AX32" s="626" t="s">
        <v>305</v>
      </c>
      <c r="AY32" s="627"/>
      <c r="AZ32" s="627"/>
      <c r="BA32" s="627"/>
      <c r="BB32" s="627"/>
      <c r="BC32" s="627"/>
      <c r="BD32" s="627"/>
      <c r="BE32" s="627"/>
      <c r="BF32" s="628"/>
      <c r="BG32" s="698">
        <v>99.7</v>
      </c>
      <c r="BH32" s="669"/>
      <c r="BI32" s="669"/>
      <c r="BJ32" s="669"/>
      <c r="BK32" s="669"/>
      <c r="BL32" s="669"/>
      <c r="BM32" s="635">
        <v>97.7</v>
      </c>
      <c r="BN32" s="686"/>
      <c r="BO32" s="686"/>
      <c r="BP32" s="686"/>
      <c r="BQ32" s="687"/>
      <c r="BR32" s="698">
        <v>99.4</v>
      </c>
      <c r="BS32" s="669"/>
      <c r="BT32" s="669"/>
      <c r="BU32" s="669"/>
      <c r="BV32" s="669"/>
      <c r="BW32" s="669"/>
      <c r="BX32" s="635">
        <v>97.4</v>
      </c>
      <c r="BY32" s="686"/>
      <c r="BZ32" s="686"/>
      <c r="CA32" s="686"/>
      <c r="CB32" s="687"/>
      <c r="CD32" s="682"/>
      <c r="CE32" s="683"/>
      <c r="CF32" s="644" t="s">
        <v>306</v>
      </c>
      <c r="CG32" s="645"/>
      <c r="CH32" s="645"/>
      <c r="CI32" s="645"/>
      <c r="CJ32" s="645"/>
      <c r="CK32" s="645"/>
      <c r="CL32" s="645"/>
      <c r="CM32" s="645"/>
      <c r="CN32" s="645"/>
      <c r="CO32" s="645"/>
      <c r="CP32" s="645"/>
      <c r="CQ32" s="646"/>
      <c r="CR32" s="629" t="s">
        <v>125</v>
      </c>
      <c r="CS32" s="630"/>
      <c r="CT32" s="630"/>
      <c r="CU32" s="630"/>
      <c r="CV32" s="630"/>
      <c r="CW32" s="630"/>
      <c r="CX32" s="630"/>
      <c r="CY32" s="631"/>
      <c r="CZ32" s="634" t="s">
        <v>125</v>
      </c>
      <c r="DA32" s="663"/>
      <c r="DB32" s="663"/>
      <c r="DC32" s="671"/>
      <c r="DD32" s="638" t="s">
        <v>125</v>
      </c>
      <c r="DE32" s="630"/>
      <c r="DF32" s="630"/>
      <c r="DG32" s="630"/>
      <c r="DH32" s="630"/>
      <c r="DI32" s="630"/>
      <c r="DJ32" s="630"/>
      <c r="DK32" s="631"/>
      <c r="DL32" s="638" t="s">
        <v>125</v>
      </c>
      <c r="DM32" s="630"/>
      <c r="DN32" s="630"/>
      <c r="DO32" s="630"/>
      <c r="DP32" s="630"/>
      <c r="DQ32" s="630"/>
      <c r="DR32" s="630"/>
      <c r="DS32" s="630"/>
      <c r="DT32" s="630"/>
      <c r="DU32" s="630"/>
      <c r="DV32" s="631"/>
      <c r="DW32" s="634" t="s">
        <v>125</v>
      </c>
      <c r="DX32" s="663"/>
      <c r="DY32" s="663"/>
      <c r="DZ32" s="663"/>
      <c r="EA32" s="663"/>
      <c r="EB32" s="663"/>
      <c r="EC32" s="664"/>
    </row>
    <row r="33" spans="2:133" ht="11.25" customHeight="1" x14ac:dyDescent="0.15">
      <c r="B33" s="665" t="s">
        <v>307</v>
      </c>
      <c r="C33" s="666"/>
      <c r="D33" s="666"/>
      <c r="E33" s="666"/>
      <c r="F33" s="666"/>
      <c r="G33" s="666"/>
      <c r="H33" s="666"/>
      <c r="I33" s="666"/>
      <c r="J33" s="666"/>
      <c r="K33" s="666"/>
      <c r="L33" s="666"/>
      <c r="M33" s="666"/>
      <c r="N33" s="666"/>
      <c r="O33" s="666"/>
      <c r="P33" s="666"/>
      <c r="Q33" s="667"/>
      <c r="R33" s="629" t="s">
        <v>125</v>
      </c>
      <c r="S33" s="630"/>
      <c r="T33" s="630"/>
      <c r="U33" s="630"/>
      <c r="V33" s="630"/>
      <c r="W33" s="630"/>
      <c r="X33" s="630"/>
      <c r="Y33" s="631"/>
      <c r="Z33" s="632" t="s">
        <v>125</v>
      </c>
      <c r="AA33" s="632"/>
      <c r="AB33" s="632"/>
      <c r="AC33" s="632"/>
      <c r="AD33" s="633" t="s">
        <v>125</v>
      </c>
      <c r="AE33" s="633"/>
      <c r="AF33" s="633"/>
      <c r="AG33" s="633"/>
      <c r="AH33" s="633"/>
      <c r="AI33" s="633"/>
      <c r="AJ33" s="633"/>
      <c r="AK33" s="633"/>
      <c r="AL33" s="634" t="s">
        <v>125</v>
      </c>
      <c r="AM33" s="635"/>
      <c r="AN33" s="635"/>
      <c r="AO33" s="636"/>
      <c r="AP33" s="693"/>
      <c r="AQ33" s="694"/>
      <c r="AR33" s="694"/>
      <c r="AS33" s="694"/>
      <c r="AT33" s="697"/>
      <c r="AU33" s="360"/>
      <c r="AV33" s="360"/>
      <c r="AW33" s="360"/>
      <c r="AX33" s="673" t="s">
        <v>308</v>
      </c>
      <c r="AY33" s="674"/>
      <c r="AZ33" s="674"/>
      <c r="BA33" s="674"/>
      <c r="BB33" s="674"/>
      <c r="BC33" s="674"/>
      <c r="BD33" s="674"/>
      <c r="BE33" s="674"/>
      <c r="BF33" s="675"/>
      <c r="BG33" s="699">
        <v>99.4</v>
      </c>
      <c r="BH33" s="700"/>
      <c r="BI33" s="700"/>
      <c r="BJ33" s="700"/>
      <c r="BK33" s="700"/>
      <c r="BL33" s="700"/>
      <c r="BM33" s="701">
        <v>95.2</v>
      </c>
      <c r="BN33" s="700"/>
      <c r="BO33" s="700"/>
      <c r="BP33" s="700"/>
      <c r="BQ33" s="702"/>
      <c r="BR33" s="699">
        <v>97.6</v>
      </c>
      <c r="BS33" s="700"/>
      <c r="BT33" s="700"/>
      <c r="BU33" s="700"/>
      <c r="BV33" s="700"/>
      <c r="BW33" s="700"/>
      <c r="BX33" s="701">
        <v>92.2</v>
      </c>
      <c r="BY33" s="700"/>
      <c r="BZ33" s="700"/>
      <c r="CA33" s="700"/>
      <c r="CB33" s="702"/>
      <c r="CD33" s="644" t="s">
        <v>309</v>
      </c>
      <c r="CE33" s="645"/>
      <c r="CF33" s="645"/>
      <c r="CG33" s="645"/>
      <c r="CH33" s="645"/>
      <c r="CI33" s="645"/>
      <c r="CJ33" s="645"/>
      <c r="CK33" s="645"/>
      <c r="CL33" s="645"/>
      <c r="CM33" s="645"/>
      <c r="CN33" s="645"/>
      <c r="CO33" s="645"/>
      <c r="CP33" s="645"/>
      <c r="CQ33" s="646"/>
      <c r="CR33" s="629">
        <v>1718086</v>
      </c>
      <c r="CS33" s="669"/>
      <c r="CT33" s="669"/>
      <c r="CU33" s="669"/>
      <c r="CV33" s="669"/>
      <c r="CW33" s="669"/>
      <c r="CX33" s="669"/>
      <c r="CY33" s="670"/>
      <c r="CZ33" s="634">
        <v>37.9</v>
      </c>
      <c r="DA33" s="663"/>
      <c r="DB33" s="663"/>
      <c r="DC33" s="671"/>
      <c r="DD33" s="638">
        <v>1427132</v>
      </c>
      <c r="DE33" s="669"/>
      <c r="DF33" s="669"/>
      <c r="DG33" s="669"/>
      <c r="DH33" s="669"/>
      <c r="DI33" s="669"/>
      <c r="DJ33" s="669"/>
      <c r="DK33" s="670"/>
      <c r="DL33" s="638">
        <v>871400</v>
      </c>
      <c r="DM33" s="669"/>
      <c r="DN33" s="669"/>
      <c r="DO33" s="669"/>
      <c r="DP33" s="669"/>
      <c r="DQ33" s="669"/>
      <c r="DR33" s="669"/>
      <c r="DS33" s="669"/>
      <c r="DT33" s="669"/>
      <c r="DU33" s="669"/>
      <c r="DV33" s="670"/>
      <c r="DW33" s="634">
        <v>38.299999999999997</v>
      </c>
      <c r="DX33" s="663"/>
      <c r="DY33" s="663"/>
      <c r="DZ33" s="663"/>
      <c r="EA33" s="663"/>
      <c r="EB33" s="663"/>
      <c r="EC33" s="664"/>
    </row>
    <row r="34" spans="2:133" ht="11.25" customHeight="1" x14ac:dyDescent="0.15">
      <c r="B34" s="626" t="s">
        <v>310</v>
      </c>
      <c r="C34" s="627"/>
      <c r="D34" s="627"/>
      <c r="E34" s="627"/>
      <c r="F34" s="627"/>
      <c r="G34" s="627"/>
      <c r="H34" s="627"/>
      <c r="I34" s="627"/>
      <c r="J34" s="627"/>
      <c r="K34" s="627"/>
      <c r="L34" s="627"/>
      <c r="M34" s="627"/>
      <c r="N34" s="627"/>
      <c r="O34" s="627"/>
      <c r="P34" s="627"/>
      <c r="Q34" s="628"/>
      <c r="R34" s="629">
        <v>548189</v>
      </c>
      <c r="S34" s="630"/>
      <c r="T34" s="630"/>
      <c r="U34" s="630"/>
      <c r="V34" s="630"/>
      <c r="W34" s="630"/>
      <c r="X34" s="630"/>
      <c r="Y34" s="631"/>
      <c r="Z34" s="632">
        <v>11.6</v>
      </c>
      <c r="AA34" s="632"/>
      <c r="AB34" s="632"/>
      <c r="AC34" s="632"/>
      <c r="AD34" s="633" t="s">
        <v>125</v>
      </c>
      <c r="AE34" s="633"/>
      <c r="AF34" s="633"/>
      <c r="AG34" s="633"/>
      <c r="AH34" s="633"/>
      <c r="AI34" s="633"/>
      <c r="AJ34" s="633"/>
      <c r="AK34" s="633"/>
      <c r="AL34" s="634" t="s">
        <v>125</v>
      </c>
      <c r="AM34" s="635"/>
      <c r="AN34" s="635"/>
      <c r="AO34" s="636"/>
      <c r="AP34" s="206"/>
      <c r="AQ34" s="207"/>
      <c r="AR34" s="362"/>
      <c r="AS34" s="366"/>
      <c r="AT34" s="366"/>
      <c r="AU34" s="366"/>
      <c r="AV34" s="366"/>
      <c r="AW34" s="366"/>
      <c r="AX34" s="366"/>
      <c r="AY34" s="366"/>
      <c r="AZ34" s="366"/>
      <c r="BA34" s="366"/>
      <c r="BB34" s="366"/>
      <c r="BC34" s="366"/>
      <c r="BD34" s="366"/>
      <c r="BE34" s="366"/>
      <c r="BF34" s="366"/>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D34" s="644" t="s">
        <v>311</v>
      </c>
      <c r="CE34" s="645"/>
      <c r="CF34" s="645"/>
      <c r="CG34" s="645"/>
      <c r="CH34" s="645"/>
      <c r="CI34" s="645"/>
      <c r="CJ34" s="645"/>
      <c r="CK34" s="645"/>
      <c r="CL34" s="645"/>
      <c r="CM34" s="645"/>
      <c r="CN34" s="645"/>
      <c r="CO34" s="645"/>
      <c r="CP34" s="645"/>
      <c r="CQ34" s="646"/>
      <c r="CR34" s="629">
        <v>510022</v>
      </c>
      <c r="CS34" s="630"/>
      <c r="CT34" s="630"/>
      <c r="CU34" s="630"/>
      <c r="CV34" s="630"/>
      <c r="CW34" s="630"/>
      <c r="CX34" s="630"/>
      <c r="CY34" s="631"/>
      <c r="CZ34" s="634">
        <v>11.3</v>
      </c>
      <c r="DA34" s="663"/>
      <c r="DB34" s="663"/>
      <c r="DC34" s="671"/>
      <c r="DD34" s="638">
        <v>358425</v>
      </c>
      <c r="DE34" s="630"/>
      <c r="DF34" s="630"/>
      <c r="DG34" s="630"/>
      <c r="DH34" s="630"/>
      <c r="DI34" s="630"/>
      <c r="DJ34" s="630"/>
      <c r="DK34" s="631"/>
      <c r="DL34" s="638">
        <v>266415</v>
      </c>
      <c r="DM34" s="630"/>
      <c r="DN34" s="630"/>
      <c r="DO34" s="630"/>
      <c r="DP34" s="630"/>
      <c r="DQ34" s="630"/>
      <c r="DR34" s="630"/>
      <c r="DS34" s="630"/>
      <c r="DT34" s="630"/>
      <c r="DU34" s="630"/>
      <c r="DV34" s="631"/>
      <c r="DW34" s="634">
        <v>11.7</v>
      </c>
      <c r="DX34" s="663"/>
      <c r="DY34" s="663"/>
      <c r="DZ34" s="663"/>
      <c r="EA34" s="663"/>
      <c r="EB34" s="663"/>
      <c r="EC34" s="664"/>
    </row>
    <row r="35" spans="2:133" ht="11.25" customHeight="1" x14ac:dyDescent="0.15">
      <c r="B35" s="626" t="s">
        <v>312</v>
      </c>
      <c r="C35" s="627"/>
      <c r="D35" s="627"/>
      <c r="E35" s="627"/>
      <c r="F35" s="627"/>
      <c r="G35" s="627"/>
      <c r="H35" s="627"/>
      <c r="I35" s="627"/>
      <c r="J35" s="627"/>
      <c r="K35" s="627"/>
      <c r="L35" s="627"/>
      <c r="M35" s="627"/>
      <c r="N35" s="627"/>
      <c r="O35" s="627"/>
      <c r="P35" s="627"/>
      <c r="Q35" s="628"/>
      <c r="R35" s="629">
        <v>49506</v>
      </c>
      <c r="S35" s="630"/>
      <c r="T35" s="630"/>
      <c r="U35" s="630"/>
      <c r="V35" s="630"/>
      <c r="W35" s="630"/>
      <c r="X35" s="630"/>
      <c r="Y35" s="631"/>
      <c r="Z35" s="632">
        <v>1</v>
      </c>
      <c r="AA35" s="632"/>
      <c r="AB35" s="632"/>
      <c r="AC35" s="632"/>
      <c r="AD35" s="633">
        <v>9939</v>
      </c>
      <c r="AE35" s="633"/>
      <c r="AF35" s="633"/>
      <c r="AG35" s="633"/>
      <c r="AH35" s="633"/>
      <c r="AI35" s="633"/>
      <c r="AJ35" s="633"/>
      <c r="AK35" s="633"/>
      <c r="AL35" s="634">
        <v>0.4</v>
      </c>
      <c r="AM35" s="635"/>
      <c r="AN35" s="635"/>
      <c r="AO35" s="636"/>
      <c r="AP35" s="208"/>
      <c r="AQ35" s="608" t="s">
        <v>313</v>
      </c>
      <c r="AR35" s="609"/>
      <c r="AS35" s="609"/>
      <c r="AT35" s="609"/>
      <c r="AU35" s="609"/>
      <c r="AV35" s="609"/>
      <c r="AW35" s="609"/>
      <c r="AX35" s="609"/>
      <c r="AY35" s="609"/>
      <c r="AZ35" s="609"/>
      <c r="BA35" s="609"/>
      <c r="BB35" s="609"/>
      <c r="BC35" s="609"/>
      <c r="BD35" s="609"/>
      <c r="BE35" s="609"/>
      <c r="BF35" s="610"/>
      <c r="BG35" s="608" t="s">
        <v>314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315</v>
      </c>
      <c r="CE35" s="645"/>
      <c r="CF35" s="645"/>
      <c r="CG35" s="645"/>
      <c r="CH35" s="645"/>
      <c r="CI35" s="645"/>
      <c r="CJ35" s="645"/>
      <c r="CK35" s="645"/>
      <c r="CL35" s="645"/>
      <c r="CM35" s="645"/>
      <c r="CN35" s="645"/>
      <c r="CO35" s="645"/>
      <c r="CP35" s="645"/>
      <c r="CQ35" s="646"/>
      <c r="CR35" s="629">
        <v>43042</v>
      </c>
      <c r="CS35" s="669"/>
      <c r="CT35" s="669"/>
      <c r="CU35" s="669"/>
      <c r="CV35" s="669"/>
      <c r="CW35" s="669"/>
      <c r="CX35" s="669"/>
      <c r="CY35" s="670"/>
      <c r="CZ35" s="634">
        <v>0.9</v>
      </c>
      <c r="DA35" s="663"/>
      <c r="DB35" s="663"/>
      <c r="DC35" s="671"/>
      <c r="DD35" s="638">
        <v>33587</v>
      </c>
      <c r="DE35" s="669"/>
      <c r="DF35" s="669"/>
      <c r="DG35" s="669"/>
      <c r="DH35" s="669"/>
      <c r="DI35" s="669"/>
      <c r="DJ35" s="669"/>
      <c r="DK35" s="670"/>
      <c r="DL35" s="638">
        <v>33355</v>
      </c>
      <c r="DM35" s="669"/>
      <c r="DN35" s="669"/>
      <c r="DO35" s="669"/>
      <c r="DP35" s="669"/>
      <c r="DQ35" s="669"/>
      <c r="DR35" s="669"/>
      <c r="DS35" s="669"/>
      <c r="DT35" s="669"/>
      <c r="DU35" s="669"/>
      <c r="DV35" s="670"/>
      <c r="DW35" s="634">
        <v>1.5</v>
      </c>
      <c r="DX35" s="663"/>
      <c r="DY35" s="663"/>
      <c r="DZ35" s="663"/>
      <c r="EA35" s="663"/>
      <c r="EB35" s="663"/>
      <c r="EC35" s="664"/>
    </row>
    <row r="36" spans="2:133" ht="11.25" customHeight="1" x14ac:dyDescent="0.15">
      <c r="B36" s="626" t="s">
        <v>316</v>
      </c>
      <c r="C36" s="627"/>
      <c r="D36" s="627"/>
      <c r="E36" s="627"/>
      <c r="F36" s="627"/>
      <c r="G36" s="627"/>
      <c r="H36" s="627"/>
      <c r="I36" s="627"/>
      <c r="J36" s="627"/>
      <c r="K36" s="627"/>
      <c r="L36" s="627"/>
      <c r="M36" s="627"/>
      <c r="N36" s="627"/>
      <c r="O36" s="627"/>
      <c r="P36" s="627"/>
      <c r="Q36" s="628"/>
      <c r="R36" s="629">
        <v>119199</v>
      </c>
      <c r="S36" s="630"/>
      <c r="T36" s="630"/>
      <c r="U36" s="630"/>
      <c r="V36" s="630"/>
      <c r="W36" s="630"/>
      <c r="X36" s="630"/>
      <c r="Y36" s="631"/>
      <c r="Z36" s="632">
        <v>2.5</v>
      </c>
      <c r="AA36" s="632"/>
      <c r="AB36" s="632"/>
      <c r="AC36" s="632"/>
      <c r="AD36" s="633" t="s">
        <v>125</v>
      </c>
      <c r="AE36" s="633"/>
      <c r="AF36" s="633"/>
      <c r="AG36" s="633"/>
      <c r="AH36" s="633"/>
      <c r="AI36" s="633"/>
      <c r="AJ36" s="633"/>
      <c r="AK36" s="633"/>
      <c r="AL36" s="634" t="s">
        <v>125</v>
      </c>
      <c r="AM36" s="635"/>
      <c r="AN36" s="635"/>
      <c r="AO36" s="636"/>
      <c r="AP36" s="208"/>
      <c r="AQ36" s="703" t="s">
        <v>317</v>
      </c>
      <c r="AR36" s="704"/>
      <c r="AS36" s="704"/>
      <c r="AT36" s="704"/>
      <c r="AU36" s="704"/>
      <c r="AV36" s="704"/>
      <c r="AW36" s="704"/>
      <c r="AX36" s="704"/>
      <c r="AY36" s="705"/>
      <c r="AZ36" s="618">
        <v>349338</v>
      </c>
      <c r="BA36" s="619"/>
      <c r="BB36" s="619"/>
      <c r="BC36" s="619"/>
      <c r="BD36" s="619"/>
      <c r="BE36" s="619"/>
      <c r="BF36" s="706"/>
      <c r="BG36" s="640" t="s">
        <v>318</v>
      </c>
      <c r="BH36" s="641"/>
      <c r="BI36" s="641"/>
      <c r="BJ36" s="641"/>
      <c r="BK36" s="641"/>
      <c r="BL36" s="641"/>
      <c r="BM36" s="641"/>
      <c r="BN36" s="641"/>
      <c r="BO36" s="641"/>
      <c r="BP36" s="641"/>
      <c r="BQ36" s="641"/>
      <c r="BR36" s="641"/>
      <c r="BS36" s="641"/>
      <c r="BT36" s="641"/>
      <c r="BU36" s="642"/>
      <c r="BV36" s="618">
        <v>237773</v>
      </c>
      <c r="BW36" s="619"/>
      <c r="BX36" s="619"/>
      <c r="BY36" s="619"/>
      <c r="BZ36" s="619"/>
      <c r="CA36" s="619"/>
      <c r="CB36" s="706"/>
      <c r="CD36" s="644" t="s">
        <v>319</v>
      </c>
      <c r="CE36" s="645"/>
      <c r="CF36" s="645"/>
      <c r="CG36" s="645"/>
      <c r="CH36" s="645"/>
      <c r="CI36" s="645"/>
      <c r="CJ36" s="645"/>
      <c r="CK36" s="645"/>
      <c r="CL36" s="645"/>
      <c r="CM36" s="645"/>
      <c r="CN36" s="645"/>
      <c r="CO36" s="645"/>
      <c r="CP36" s="645"/>
      <c r="CQ36" s="646"/>
      <c r="CR36" s="629">
        <v>487388</v>
      </c>
      <c r="CS36" s="630"/>
      <c r="CT36" s="630"/>
      <c r="CU36" s="630"/>
      <c r="CV36" s="630"/>
      <c r="CW36" s="630"/>
      <c r="CX36" s="630"/>
      <c r="CY36" s="631"/>
      <c r="CZ36" s="634">
        <v>10.8</v>
      </c>
      <c r="DA36" s="663"/>
      <c r="DB36" s="663"/>
      <c r="DC36" s="671"/>
      <c r="DD36" s="638">
        <v>417821</v>
      </c>
      <c r="DE36" s="630"/>
      <c r="DF36" s="630"/>
      <c r="DG36" s="630"/>
      <c r="DH36" s="630"/>
      <c r="DI36" s="630"/>
      <c r="DJ36" s="630"/>
      <c r="DK36" s="631"/>
      <c r="DL36" s="638">
        <v>296999</v>
      </c>
      <c r="DM36" s="630"/>
      <c r="DN36" s="630"/>
      <c r="DO36" s="630"/>
      <c r="DP36" s="630"/>
      <c r="DQ36" s="630"/>
      <c r="DR36" s="630"/>
      <c r="DS36" s="630"/>
      <c r="DT36" s="630"/>
      <c r="DU36" s="630"/>
      <c r="DV36" s="631"/>
      <c r="DW36" s="634">
        <v>13</v>
      </c>
      <c r="DX36" s="663"/>
      <c r="DY36" s="663"/>
      <c r="DZ36" s="663"/>
      <c r="EA36" s="663"/>
      <c r="EB36" s="663"/>
      <c r="EC36" s="664"/>
    </row>
    <row r="37" spans="2:133" ht="11.25" customHeight="1" x14ac:dyDescent="0.15">
      <c r="B37" s="626" t="s">
        <v>320</v>
      </c>
      <c r="C37" s="627"/>
      <c r="D37" s="627"/>
      <c r="E37" s="627"/>
      <c r="F37" s="627"/>
      <c r="G37" s="627"/>
      <c r="H37" s="627"/>
      <c r="I37" s="627"/>
      <c r="J37" s="627"/>
      <c r="K37" s="627"/>
      <c r="L37" s="627"/>
      <c r="M37" s="627"/>
      <c r="N37" s="627"/>
      <c r="O37" s="627"/>
      <c r="P37" s="627"/>
      <c r="Q37" s="628"/>
      <c r="R37" s="629">
        <v>36235</v>
      </c>
      <c r="S37" s="630"/>
      <c r="T37" s="630"/>
      <c r="U37" s="630"/>
      <c r="V37" s="630"/>
      <c r="W37" s="630"/>
      <c r="X37" s="630"/>
      <c r="Y37" s="631"/>
      <c r="Z37" s="632">
        <v>0.8</v>
      </c>
      <c r="AA37" s="632"/>
      <c r="AB37" s="632"/>
      <c r="AC37" s="632"/>
      <c r="AD37" s="633" t="s">
        <v>125</v>
      </c>
      <c r="AE37" s="633"/>
      <c r="AF37" s="633"/>
      <c r="AG37" s="633"/>
      <c r="AH37" s="633"/>
      <c r="AI37" s="633"/>
      <c r="AJ37" s="633"/>
      <c r="AK37" s="633"/>
      <c r="AL37" s="634" t="s">
        <v>125</v>
      </c>
      <c r="AM37" s="635"/>
      <c r="AN37" s="635"/>
      <c r="AO37" s="636"/>
      <c r="AQ37" s="707" t="s">
        <v>321</v>
      </c>
      <c r="AR37" s="708"/>
      <c r="AS37" s="708"/>
      <c r="AT37" s="708"/>
      <c r="AU37" s="708"/>
      <c r="AV37" s="708"/>
      <c r="AW37" s="708"/>
      <c r="AX37" s="708"/>
      <c r="AY37" s="709"/>
      <c r="AZ37" s="629">
        <v>25714</v>
      </c>
      <c r="BA37" s="630"/>
      <c r="BB37" s="630"/>
      <c r="BC37" s="630"/>
      <c r="BD37" s="669"/>
      <c r="BE37" s="669"/>
      <c r="BF37" s="687"/>
      <c r="BG37" s="644" t="s">
        <v>322</v>
      </c>
      <c r="BH37" s="645"/>
      <c r="BI37" s="645"/>
      <c r="BJ37" s="645"/>
      <c r="BK37" s="645"/>
      <c r="BL37" s="645"/>
      <c r="BM37" s="645"/>
      <c r="BN37" s="645"/>
      <c r="BO37" s="645"/>
      <c r="BP37" s="645"/>
      <c r="BQ37" s="645"/>
      <c r="BR37" s="645"/>
      <c r="BS37" s="645"/>
      <c r="BT37" s="645"/>
      <c r="BU37" s="646"/>
      <c r="BV37" s="629">
        <v>227377</v>
      </c>
      <c r="BW37" s="630"/>
      <c r="BX37" s="630"/>
      <c r="BY37" s="630"/>
      <c r="BZ37" s="630"/>
      <c r="CA37" s="630"/>
      <c r="CB37" s="639"/>
      <c r="CD37" s="644" t="s">
        <v>323</v>
      </c>
      <c r="CE37" s="645"/>
      <c r="CF37" s="645"/>
      <c r="CG37" s="645"/>
      <c r="CH37" s="645"/>
      <c r="CI37" s="645"/>
      <c r="CJ37" s="645"/>
      <c r="CK37" s="645"/>
      <c r="CL37" s="645"/>
      <c r="CM37" s="645"/>
      <c r="CN37" s="645"/>
      <c r="CO37" s="645"/>
      <c r="CP37" s="645"/>
      <c r="CQ37" s="646"/>
      <c r="CR37" s="629">
        <v>189425</v>
      </c>
      <c r="CS37" s="669"/>
      <c r="CT37" s="669"/>
      <c r="CU37" s="669"/>
      <c r="CV37" s="669"/>
      <c r="CW37" s="669"/>
      <c r="CX37" s="669"/>
      <c r="CY37" s="670"/>
      <c r="CZ37" s="634">
        <v>4.2</v>
      </c>
      <c r="DA37" s="663"/>
      <c r="DB37" s="663"/>
      <c r="DC37" s="671"/>
      <c r="DD37" s="638">
        <v>185292</v>
      </c>
      <c r="DE37" s="669"/>
      <c r="DF37" s="669"/>
      <c r="DG37" s="669"/>
      <c r="DH37" s="669"/>
      <c r="DI37" s="669"/>
      <c r="DJ37" s="669"/>
      <c r="DK37" s="670"/>
      <c r="DL37" s="638">
        <v>185240</v>
      </c>
      <c r="DM37" s="669"/>
      <c r="DN37" s="669"/>
      <c r="DO37" s="669"/>
      <c r="DP37" s="669"/>
      <c r="DQ37" s="669"/>
      <c r="DR37" s="669"/>
      <c r="DS37" s="669"/>
      <c r="DT37" s="669"/>
      <c r="DU37" s="669"/>
      <c r="DV37" s="670"/>
      <c r="DW37" s="634">
        <v>8.1</v>
      </c>
      <c r="DX37" s="663"/>
      <c r="DY37" s="663"/>
      <c r="DZ37" s="663"/>
      <c r="EA37" s="663"/>
      <c r="EB37" s="663"/>
      <c r="EC37" s="664"/>
    </row>
    <row r="38" spans="2:133" ht="11.25" customHeight="1" x14ac:dyDescent="0.15">
      <c r="B38" s="626" t="s">
        <v>324</v>
      </c>
      <c r="C38" s="627"/>
      <c r="D38" s="627"/>
      <c r="E38" s="627"/>
      <c r="F38" s="627"/>
      <c r="G38" s="627"/>
      <c r="H38" s="627"/>
      <c r="I38" s="627"/>
      <c r="J38" s="627"/>
      <c r="K38" s="627"/>
      <c r="L38" s="627"/>
      <c r="M38" s="627"/>
      <c r="N38" s="627"/>
      <c r="O38" s="627"/>
      <c r="P38" s="627"/>
      <c r="Q38" s="628"/>
      <c r="R38" s="629">
        <v>226456</v>
      </c>
      <c r="S38" s="630"/>
      <c r="T38" s="630"/>
      <c r="U38" s="630"/>
      <c r="V38" s="630"/>
      <c r="W38" s="630"/>
      <c r="X38" s="630"/>
      <c r="Y38" s="631"/>
      <c r="Z38" s="632">
        <v>4.8</v>
      </c>
      <c r="AA38" s="632"/>
      <c r="AB38" s="632"/>
      <c r="AC38" s="632"/>
      <c r="AD38" s="633" t="s">
        <v>125</v>
      </c>
      <c r="AE38" s="633"/>
      <c r="AF38" s="633"/>
      <c r="AG38" s="633"/>
      <c r="AH38" s="633"/>
      <c r="AI38" s="633"/>
      <c r="AJ38" s="633"/>
      <c r="AK38" s="633"/>
      <c r="AL38" s="634" t="s">
        <v>125</v>
      </c>
      <c r="AM38" s="635"/>
      <c r="AN38" s="635"/>
      <c r="AO38" s="636"/>
      <c r="AQ38" s="707" t="s">
        <v>325</v>
      </c>
      <c r="AR38" s="708"/>
      <c r="AS38" s="708"/>
      <c r="AT38" s="708"/>
      <c r="AU38" s="708"/>
      <c r="AV38" s="708"/>
      <c r="AW38" s="708"/>
      <c r="AX38" s="708"/>
      <c r="AY38" s="709"/>
      <c r="AZ38" s="629" t="s">
        <v>125</v>
      </c>
      <c r="BA38" s="630"/>
      <c r="BB38" s="630"/>
      <c r="BC38" s="630"/>
      <c r="BD38" s="669"/>
      <c r="BE38" s="669"/>
      <c r="BF38" s="687"/>
      <c r="BG38" s="644" t="s">
        <v>326</v>
      </c>
      <c r="BH38" s="645"/>
      <c r="BI38" s="645"/>
      <c r="BJ38" s="645"/>
      <c r="BK38" s="645"/>
      <c r="BL38" s="645"/>
      <c r="BM38" s="645"/>
      <c r="BN38" s="645"/>
      <c r="BO38" s="645"/>
      <c r="BP38" s="645"/>
      <c r="BQ38" s="645"/>
      <c r="BR38" s="645"/>
      <c r="BS38" s="645"/>
      <c r="BT38" s="645"/>
      <c r="BU38" s="646"/>
      <c r="BV38" s="629">
        <v>747</v>
      </c>
      <c r="BW38" s="630"/>
      <c r="BX38" s="630"/>
      <c r="BY38" s="630"/>
      <c r="BZ38" s="630"/>
      <c r="CA38" s="630"/>
      <c r="CB38" s="639"/>
      <c r="CD38" s="644" t="s">
        <v>327</v>
      </c>
      <c r="CE38" s="645"/>
      <c r="CF38" s="645"/>
      <c r="CG38" s="645"/>
      <c r="CH38" s="645"/>
      <c r="CI38" s="645"/>
      <c r="CJ38" s="645"/>
      <c r="CK38" s="645"/>
      <c r="CL38" s="645"/>
      <c r="CM38" s="645"/>
      <c r="CN38" s="645"/>
      <c r="CO38" s="645"/>
      <c r="CP38" s="645"/>
      <c r="CQ38" s="646"/>
      <c r="CR38" s="629">
        <v>349338</v>
      </c>
      <c r="CS38" s="630"/>
      <c r="CT38" s="630"/>
      <c r="CU38" s="630"/>
      <c r="CV38" s="630"/>
      <c r="CW38" s="630"/>
      <c r="CX38" s="630"/>
      <c r="CY38" s="631"/>
      <c r="CZ38" s="634">
        <v>7.7</v>
      </c>
      <c r="DA38" s="663"/>
      <c r="DB38" s="663"/>
      <c r="DC38" s="671"/>
      <c r="DD38" s="638">
        <v>298499</v>
      </c>
      <c r="DE38" s="630"/>
      <c r="DF38" s="630"/>
      <c r="DG38" s="630"/>
      <c r="DH38" s="630"/>
      <c r="DI38" s="630"/>
      <c r="DJ38" s="630"/>
      <c r="DK38" s="631"/>
      <c r="DL38" s="638">
        <v>274631</v>
      </c>
      <c r="DM38" s="630"/>
      <c r="DN38" s="630"/>
      <c r="DO38" s="630"/>
      <c r="DP38" s="630"/>
      <c r="DQ38" s="630"/>
      <c r="DR38" s="630"/>
      <c r="DS38" s="630"/>
      <c r="DT38" s="630"/>
      <c r="DU38" s="630"/>
      <c r="DV38" s="631"/>
      <c r="DW38" s="634">
        <v>12.1</v>
      </c>
      <c r="DX38" s="663"/>
      <c r="DY38" s="663"/>
      <c r="DZ38" s="663"/>
      <c r="EA38" s="663"/>
      <c r="EB38" s="663"/>
      <c r="EC38" s="664"/>
    </row>
    <row r="39" spans="2:133" ht="11.25" customHeight="1" x14ac:dyDescent="0.15">
      <c r="B39" s="626" t="s">
        <v>328</v>
      </c>
      <c r="C39" s="627"/>
      <c r="D39" s="627"/>
      <c r="E39" s="627"/>
      <c r="F39" s="627"/>
      <c r="G39" s="627"/>
      <c r="H39" s="627"/>
      <c r="I39" s="627"/>
      <c r="J39" s="627"/>
      <c r="K39" s="627"/>
      <c r="L39" s="627"/>
      <c r="M39" s="627"/>
      <c r="N39" s="627"/>
      <c r="O39" s="627"/>
      <c r="P39" s="627"/>
      <c r="Q39" s="628"/>
      <c r="R39" s="629">
        <v>44956</v>
      </c>
      <c r="S39" s="630"/>
      <c r="T39" s="630"/>
      <c r="U39" s="630"/>
      <c r="V39" s="630"/>
      <c r="W39" s="630"/>
      <c r="X39" s="630"/>
      <c r="Y39" s="631"/>
      <c r="Z39" s="632">
        <v>1</v>
      </c>
      <c r="AA39" s="632"/>
      <c r="AB39" s="632"/>
      <c r="AC39" s="632"/>
      <c r="AD39" s="633">
        <v>152</v>
      </c>
      <c r="AE39" s="633"/>
      <c r="AF39" s="633"/>
      <c r="AG39" s="633"/>
      <c r="AH39" s="633"/>
      <c r="AI39" s="633"/>
      <c r="AJ39" s="633"/>
      <c r="AK39" s="633"/>
      <c r="AL39" s="634">
        <v>0</v>
      </c>
      <c r="AM39" s="635"/>
      <c r="AN39" s="635"/>
      <c r="AO39" s="636"/>
      <c r="AQ39" s="707" t="s">
        <v>329</v>
      </c>
      <c r="AR39" s="708"/>
      <c r="AS39" s="708"/>
      <c r="AT39" s="708"/>
      <c r="AU39" s="708"/>
      <c r="AV39" s="708"/>
      <c r="AW39" s="708"/>
      <c r="AX39" s="708"/>
      <c r="AY39" s="709"/>
      <c r="AZ39" s="629" t="s">
        <v>125</v>
      </c>
      <c r="BA39" s="630"/>
      <c r="BB39" s="630"/>
      <c r="BC39" s="630"/>
      <c r="BD39" s="669"/>
      <c r="BE39" s="669"/>
      <c r="BF39" s="687"/>
      <c r="BG39" s="644" t="s">
        <v>330</v>
      </c>
      <c r="BH39" s="645"/>
      <c r="BI39" s="645"/>
      <c r="BJ39" s="645"/>
      <c r="BK39" s="645"/>
      <c r="BL39" s="645"/>
      <c r="BM39" s="645"/>
      <c r="BN39" s="645"/>
      <c r="BO39" s="645"/>
      <c r="BP39" s="645"/>
      <c r="BQ39" s="645"/>
      <c r="BR39" s="645"/>
      <c r="BS39" s="645"/>
      <c r="BT39" s="645"/>
      <c r="BU39" s="646"/>
      <c r="BV39" s="629">
        <v>1166</v>
      </c>
      <c r="BW39" s="630"/>
      <c r="BX39" s="630"/>
      <c r="BY39" s="630"/>
      <c r="BZ39" s="630"/>
      <c r="CA39" s="630"/>
      <c r="CB39" s="639"/>
      <c r="CD39" s="644" t="s">
        <v>331</v>
      </c>
      <c r="CE39" s="645"/>
      <c r="CF39" s="645"/>
      <c r="CG39" s="645"/>
      <c r="CH39" s="645"/>
      <c r="CI39" s="645"/>
      <c r="CJ39" s="645"/>
      <c r="CK39" s="645"/>
      <c r="CL39" s="645"/>
      <c r="CM39" s="645"/>
      <c r="CN39" s="645"/>
      <c r="CO39" s="645"/>
      <c r="CP39" s="645"/>
      <c r="CQ39" s="646"/>
      <c r="CR39" s="629">
        <v>328296</v>
      </c>
      <c r="CS39" s="669"/>
      <c r="CT39" s="669"/>
      <c r="CU39" s="669"/>
      <c r="CV39" s="669"/>
      <c r="CW39" s="669"/>
      <c r="CX39" s="669"/>
      <c r="CY39" s="670"/>
      <c r="CZ39" s="634">
        <v>7.2</v>
      </c>
      <c r="DA39" s="663"/>
      <c r="DB39" s="663"/>
      <c r="DC39" s="671"/>
      <c r="DD39" s="638">
        <v>318800</v>
      </c>
      <c r="DE39" s="669"/>
      <c r="DF39" s="669"/>
      <c r="DG39" s="669"/>
      <c r="DH39" s="669"/>
      <c r="DI39" s="669"/>
      <c r="DJ39" s="669"/>
      <c r="DK39" s="670"/>
      <c r="DL39" s="638" t="s">
        <v>125</v>
      </c>
      <c r="DM39" s="669"/>
      <c r="DN39" s="669"/>
      <c r="DO39" s="669"/>
      <c r="DP39" s="669"/>
      <c r="DQ39" s="669"/>
      <c r="DR39" s="669"/>
      <c r="DS39" s="669"/>
      <c r="DT39" s="669"/>
      <c r="DU39" s="669"/>
      <c r="DV39" s="670"/>
      <c r="DW39" s="634" t="s">
        <v>125</v>
      </c>
      <c r="DX39" s="663"/>
      <c r="DY39" s="663"/>
      <c r="DZ39" s="663"/>
      <c r="EA39" s="663"/>
      <c r="EB39" s="663"/>
      <c r="EC39" s="664"/>
    </row>
    <row r="40" spans="2:133" ht="11.25" customHeight="1" x14ac:dyDescent="0.15">
      <c r="B40" s="626" t="s">
        <v>332</v>
      </c>
      <c r="C40" s="627"/>
      <c r="D40" s="627"/>
      <c r="E40" s="627"/>
      <c r="F40" s="627"/>
      <c r="G40" s="627"/>
      <c r="H40" s="627"/>
      <c r="I40" s="627"/>
      <c r="J40" s="627"/>
      <c r="K40" s="627"/>
      <c r="L40" s="627"/>
      <c r="M40" s="627"/>
      <c r="N40" s="627"/>
      <c r="O40" s="627"/>
      <c r="P40" s="627"/>
      <c r="Q40" s="628"/>
      <c r="R40" s="629">
        <v>410909</v>
      </c>
      <c r="S40" s="630"/>
      <c r="T40" s="630"/>
      <c r="U40" s="630"/>
      <c r="V40" s="630"/>
      <c r="W40" s="630"/>
      <c r="X40" s="630"/>
      <c r="Y40" s="631"/>
      <c r="Z40" s="632">
        <v>8.6999999999999993</v>
      </c>
      <c r="AA40" s="632"/>
      <c r="AB40" s="632"/>
      <c r="AC40" s="632"/>
      <c r="AD40" s="633" t="s">
        <v>125</v>
      </c>
      <c r="AE40" s="633"/>
      <c r="AF40" s="633"/>
      <c r="AG40" s="633"/>
      <c r="AH40" s="633"/>
      <c r="AI40" s="633"/>
      <c r="AJ40" s="633"/>
      <c r="AK40" s="633"/>
      <c r="AL40" s="634" t="s">
        <v>125</v>
      </c>
      <c r="AM40" s="635"/>
      <c r="AN40" s="635"/>
      <c r="AO40" s="636"/>
      <c r="AQ40" s="707" t="s">
        <v>333</v>
      </c>
      <c r="AR40" s="708"/>
      <c r="AS40" s="708"/>
      <c r="AT40" s="708"/>
      <c r="AU40" s="708"/>
      <c r="AV40" s="708"/>
      <c r="AW40" s="708"/>
      <c r="AX40" s="708"/>
      <c r="AY40" s="709"/>
      <c r="AZ40" s="629" t="s">
        <v>125</v>
      </c>
      <c r="BA40" s="630"/>
      <c r="BB40" s="630"/>
      <c r="BC40" s="630"/>
      <c r="BD40" s="669"/>
      <c r="BE40" s="669"/>
      <c r="BF40" s="687"/>
      <c r="BG40" s="710" t="s">
        <v>334</v>
      </c>
      <c r="BH40" s="711"/>
      <c r="BI40" s="711"/>
      <c r="BJ40" s="711"/>
      <c r="BK40" s="711"/>
      <c r="BL40" s="364"/>
      <c r="BM40" s="645" t="s">
        <v>335</v>
      </c>
      <c r="BN40" s="645"/>
      <c r="BO40" s="645"/>
      <c r="BP40" s="645"/>
      <c r="BQ40" s="645"/>
      <c r="BR40" s="645"/>
      <c r="BS40" s="645"/>
      <c r="BT40" s="645"/>
      <c r="BU40" s="646"/>
      <c r="BV40" s="629">
        <v>56</v>
      </c>
      <c r="BW40" s="630"/>
      <c r="BX40" s="630"/>
      <c r="BY40" s="630"/>
      <c r="BZ40" s="630"/>
      <c r="CA40" s="630"/>
      <c r="CB40" s="639"/>
      <c r="CD40" s="644" t="s">
        <v>336</v>
      </c>
      <c r="CE40" s="645"/>
      <c r="CF40" s="645"/>
      <c r="CG40" s="645"/>
      <c r="CH40" s="645"/>
      <c r="CI40" s="645"/>
      <c r="CJ40" s="645"/>
      <c r="CK40" s="645"/>
      <c r="CL40" s="645"/>
      <c r="CM40" s="645"/>
      <c r="CN40" s="645"/>
      <c r="CO40" s="645"/>
      <c r="CP40" s="645"/>
      <c r="CQ40" s="646"/>
      <c r="CR40" s="629" t="s">
        <v>125</v>
      </c>
      <c r="CS40" s="630"/>
      <c r="CT40" s="630"/>
      <c r="CU40" s="630"/>
      <c r="CV40" s="630"/>
      <c r="CW40" s="630"/>
      <c r="CX40" s="630"/>
      <c r="CY40" s="631"/>
      <c r="CZ40" s="634" t="s">
        <v>125</v>
      </c>
      <c r="DA40" s="663"/>
      <c r="DB40" s="663"/>
      <c r="DC40" s="671"/>
      <c r="DD40" s="638" t="s">
        <v>125</v>
      </c>
      <c r="DE40" s="630"/>
      <c r="DF40" s="630"/>
      <c r="DG40" s="630"/>
      <c r="DH40" s="630"/>
      <c r="DI40" s="630"/>
      <c r="DJ40" s="630"/>
      <c r="DK40" s="631"/>
      <c r="DL40" s="638" t="s">
        <v>125</v>
      </c>
      <c r="DM40" s="630"/>
      <c r="DN40" s="630"/>
      <c r="DO40" s="630"/>
      <c r="DP40" s="630"/>
      <c r="DQ40" s="630"/>
      <c r="DR40" s="630"/>
      <c r="DS40" s="630"/>
      <c r="DT40" s="630"/>
      <c r="DU40" s="630"/>
      <c r="DV40" s="631"/>
      <c r="DW40" s="634" t="s">
        <v>125</v>
      </c>
      <c r="DX40" s="663"/>
      <c r="DY40" s="663"/>
      <c r="DZ40" s="663"/>
      <c r="EA40" s="663"/>
      <c r="EB40" s="663"/>
      <c r="EC40" s="664"/>
    </row>
    <row r="41" spans="2:133" ht="11.25" customHeight="1" x14ac:dyDescent="0.15">
      <c r="B41" s="626" t="s">
        <v>337</v>
      </c>
      <c r="C41" s="627"/>
      <c r="D41" s="627"/>
      <c r="E41" s="627"/>
      <c r="F41" s="627"/>
      <c r="G41" s="627"/>
      <c r="H41" s="627"/>
      <c r="I41" s="627"/>
      <c r="J41" s="627"/>
      <c r="K41" s="627"/>
      <c r="L41" s="627"/>
      <c r="M41" s="627"/>
      <c r="N41" s="627"/>
      <c r="O41" s="627"/>
      <c r="P41" s="627"/>
      <c r="Q41" s="628"/>
      <c r="R41" s="629" t="s">
        <v>125</v>
      </c>
      <c r="S41" s="630"/>
      <c r="T41" s="630"/>
      <c r="U41" s="630"/>
      <c r="V41" s="630"/>
      <c r="W41" s="630"/>
      <c r="X41" s="630"/>
      <c r="Y41" s="631"/>
      <c r="Z41" s="632" t="s">
        <v>125</v>
      </c>
      <c r="AA41" s="632"/>
      <c r="AB41" s="632"/>
      <c r="AC41" s="632"/>
      <c r="AD41" s="633" t="s">
        <v>125</v>
      </c>
      <c r="AE41" s="633"/>
      <c r="AF41" s="633"/>
      <c r="AG41" s="633"/>
      <c r="AH41" s="633"/>
      <c r="AI41" s="633"/>
      <c r="AJ41" s="633"/>
      <c r="AK41" s="633"/>
      <c r="AL41" s="634" t="s">
        <v>125</v>
      </c>
      <c r="AM41" s="635"/>
      <c r="AN41" s="635"/>
      <c r="AO41" s="636"/>
      <c r="AQ41" s="707" t="s">
        <v>338</v>
      </c>
      <c r="AR41" s="708"/>
      <c r="AS41" s="708"/>
      <c r="AT41" s="708"/>
      <c r="AU41" s="708"/>
      <c r="AV41" s="708"/>
      <c r="AW41" s="708"/>
      <c r="AX41" s="708"/>
      <c r="AY41" s="709"/>
      <c r="AZ41" s="629">
        <v>59974</v>
      </c>
      <c r="BA41" s="630"/>
      <c r="BB41" s="630"/>
      <c r="BC41" s="630"/>
      <c r="BD41" s="669"/>
      <c r="BE41" s="669"/>
      <c r="BF41" s="687"/>
      <c r="BG41" s="710"/>
      <c r="BH41" s="711"/>
      <c r="BI41" s="711"/>
      <c r="BJ41" s="711"/>
      <c r="BK41" s="711"/>
      <c r="BL41" s="364"/>
      <c r="BM41" s="645" t="s">
        <v>339</v>
      </c>
      <c r="BN41" s="645"/>
      <c r="BO41" s="645"/>
      <c r="BP41" s="645"/>
      <c r="BQ41" s="645"/>
      <c r="BR41" s="645"/>
      <c r="BS41" s="645"/>
      <c r="BT41" s="645"/>
      <c r="BU41" s="646"/>
      <c r="BV41" s="629" t="s">
        <v>125</v>
      </c>
      <c r="BW41" s="630"/>
      <c r="BX41" s="630"/>
      <c r="BY41" s="630"/>
      <c r="BZ41" s="630"/>
      <c r="CA41" s="630"/>
      <c r="CB41" s="639"/>
      <c r="CD41" s="644" t="s">
        <v>340</v>
      </c>
      <c r="CE41" s="645"/>
      <c r="CF41" s="645"/>
      <c r="CG41" s="645"/>
      <c r="CH41" s="645"/>
      <c r="CI41" s="645"/>
      <c r="CJ41" s="645"/>
      <c r="CK41" s="645"/>
      <c r="CL41" s="645"/>
      <c r="CM41" s="645"/>
      <c r="CN41" s="645"/>
      <c r="CO41" s="645"/>
      <c r="CP41" s="645"/>
      <c r="CQ41" s="646"/>
      <c r="CR41" s="629" t="s">
        <v>125</v>
      </c>
      <c r="CS41" s="669"/>
      <c r="CT41" s="669"/>
      <c r="CU41" s="669"/>
      <c r="CV41" s="669"/>
      <c r="CW41" s="669"/>
      <c r="CX41" s="669"/>
      <c r="CY41" s="670"/>
      <c r="CZ41" s="634" t="s">
        <v>125</v>
      </c>
      <c r="DA41" s="663"/>
      <c r="DB41" s="663"/>
      <c r="DC41" s="671"/>
      <c r="DD41" s="638" t="s">
        <v>125</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341</v>
      </c>
      <c r="C42" s="627"/>
      <c r="D42" s="627"/>
      <c r="E42" s="627"/>
      <c r="F42" s="627"/>
      <c r="G42" s="627"/>
      <c r="H42" s="627"/>
      <c r="I42" s="627"/>
      <c r="J42" s="627"/>
      <c r="K42" s="627"/>
      <c r="L42" s="627"/>
      <c r="M42" s="627"/>
      <c r="N42" s="627"/>
      <c r="O42" s="627"/>
      <c r="P42" s="627"/>
      <c r="Q42" s="628"/>
      <c r="R42" s="629" t="s">
        <v>125</v>
      </c>
      <c r="S42" s="630"/>
      <c r="T42" s="630"/>
      <c r="U42" s="630"/>
      <c r="V42" s="630"/>
      <c r="W42" s="630"/>
      <c r="X42" s="630"/>
      <c r="Y42" s="631"/>
      <c r="Z42" s="632" t="s">
        <v>125</v>
      </c>
      <c r="AA42" s="632"/>
      <c r="AB42" s="632"/>
      <c r="AC42" s="632"/>
      <c r="AD42" s="633" t="s">
        <v>125</v>
      </c>
      <c r="AE42" s="633"/>
      <c r="AF42" s="633"/>
      <c r="AG42" s="633"/>
      <c r="AH42" s="633"/>
      <c r="AI42" s="633"/>
      <c r="AJ42" s="633"/>
      <c r="AK42" s="633"/>
      <c r="AL42" s="634" t="s">
        <v>125</v>
      </c>
      <c r="AM42" s="635"/>
      <c r="AN42" s="635"/>
      <c r="AO42" s="636"/>
      <c r="AQ42" s="714" t="s">
        <v>342</v>
      </c>
      <c r="AR42" s="715"/>
      <c r="AS42" s="715"/>
      <c r="AT42" s="715"/>
      <c r="AU42" s="715"/>
      <c r="AV42" s="715"/>
      <c r="AW42" s="715"/>
      <c r="AX42" s="715"/>
      <c r="AY42" s="716"/>
      <c r="AZ42" s="723">
        <v>263650</v>
      </c>
      <c r="BA42" s="724"/>
      <c r="BB42" s="724"/>
      <c r="BC42" s="724"/>
      <c r="BD42" s="700"/>
      <c r="BE42" s="700"/>
      <c r="BF42" s="702"/>
      <c r="BG42" s="712"/>
      <c r="BH42" s="713"/>
      <c r="BI42" s="713"/>
      <c r="BJ42" s="713"/>
      <c r="BK42" s="713"/>
      <c r="BL42" s="365"/>
      <c r="BM42" s="655" t="s">
        <v>343</v>
      </c>
      <c r="BN42" s="655"/>
      <c r="BO42" s="655"/>
      <c r="BP42" s="655"/>
      <c r="BQ42" s="655"/>
      <c r="BR42" s="655"/>
      <c r="BS42" s="655"/>
      <c r="BT42" s="655"/>
      <c r="BU42" s="656"/>
      <c r="BV42" s="723">
        <v>445</v>
      </c>
      <c r="BW42" s="724"/>
      <c r="BX42" s="724"/>
      <c r="BY42" s="724"/>
      <c r="BZ42" s="724"/>
      <c r="CA42" s="724"/>
      <c r="CB42" s="736"/>
      <c r="CD42" s="626" t="s">
        <v>344</v>
      </c>
      <c r="CE42" s="627"/>
      <c r="CF42" s="627"/>
      <c r="CG42" s="627"/>
      <c r="CH42" s="627"/>
      <c r="CI42" s="627"/>
      <c r="CJ42" s="627"/>
      <c r="CK42" s="627"/>
      <c r="CL42" s="627"/>
      <c r="CM42" s="627"/>
      <c r="CN42" s="627"/>
      <c r="CO42" s="627"/>
      <c r="CP42" s="627"/>
      <c r="CQ42" s="628"/>
      <c r="CR42" s="629">
        <v>1312835</v>
      </c>
      <c r="CS42" s="669"/>
      <c r="CT42" s="669"/>
      <c r="CU42" s="669"/>
      <c r="CV42" s="669"/>
      <c r="CW42" s="669"/>
      <c r="CX42" s="669"/>
      <c r="CY42" s="670"/>
      <c r="CZ42" s="634">
        <v>29</v>
      </c>
      <c r="DA42" s="663"/>
      <c r="DB42" s="663"/>
      <c r="DC42" s="671"/>
      <c r="DD42" s="638">
        <v>323096</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345</v>
      </c>
      <c r="C43" s="627"/>
      <c r="D43" s="627"/>
      <c r="E43" s="627"/>
      <c r="F43" s="627"/>
      <c r="G43" s="627"/>
      <c r="H43" s="627"/>
      <c r="I43" s="627"/>
      <c r="J43" s="627"/>
      <c r="K43" s="627"/>
      <c r="L43" s="627"/>
      <c r="M43" s="627"/>
      <c r="N43" s="627"/>
      <c r="O43" s="627"/>
      <c r="P43" s="627"/>
      <c r="Q43" s="628"/>
      <c r="R43" s="629">
        <v>55609</v>
      </c>
      <c r="S43" s="630"/>
      <c r="T43" s="630"/>
      <c r="U43" s="630"/>
      <c r="V43" s="630"/>
      <c r="W43" s="630"/>
      <c r="X43" s="630"/>
      <c r="Y43" s="631"/>
      <c r="Z43" s="632">
        <v>1.2</v>
      </c>
      <c r="AA43" s="632"/>
      <c r="AB43" s="632"/>
      <c r="AC43" s="632"/>
      <c r="AD43" s="633" t="s">
        <v>125</v>
      </c>
      <c r="AE43" s="633"/>
      <c r="AF43" s="633"/>
      <c r="AG43" s="633"/>
      <c r="AH43" s="633"/>
      <c r="AI43" s="633"/>
      <c r="AJ43" s="633"/>
      <c r="AK43" s="633"/>
      <c r="AL43" s="634" t="s">
        <v>125</v>
      </c>
      <c r="AM43" s="635"/>
      <c r="AN43" s="635"/>
      <c r="AO43" s="636"/>
      <c r="BV43" s="209"/>
      <c r="BW43" s="209"/>
      <c r="BX43" s="209"/>
      <c r="BY43" s="209"/>
      <c r="BZ43" s="209"/>
      <c r="CA43" s="209"/>
      <c r="CB43" s="209"/>
      <c r="CD43" s="626" t="s">
        <v>346</v>
      </c>
      <c r="CE43" s="627"/>
      <c r="CF43" s="627"/>
      <c r="CG43" s="627"/>
      <c r="CH43" s="627"/>
      <c r="CI43" s="627"/>
      <c r="CJ43" s="627"/>
      <c r="CK43" s="627"/>
      <c r="CL43" s="627"/>
      <c r="CM43" s="627"/>
      <c r="CN43" s="627"/>
      <c r="CO43" s="627"/>
      <c r="CP43" s="627"/>
      <c r="CQ43" s="628"/>
      <c r="CR43" s="629">
        <v>36258</v>
      </c>
      <c r="CS43" s="669"/>
      <c r="CT43" s="669"/>
      <c r="CU43" s="669"/>
      <c r="CV43" s="669"/>
      <c r="CW43" s="669"/>
      <c r="CX43" s="669"/>
      <c r="CY43" s="670"/>
      <c r="CZ43" s="634">
        <v>0.8</v>
      </c>
      <c r="DA43" s="663"/>
      <c r="DB43" s="663"/>
      <c r="DC43" s="671"/>
      <c r="DD43" s="638">
        <v>36258</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347</v>
      </c>
      <c r="C44" s="674"/>
      <c r="D44" s="674"/>
      <c r="E44" s="674"/>
      <c r="F44" s="674"/>
      <c r="G44" s="674"/>
      <c r="H44" s="674"/>
      <c r="I44" s="674"/>
      <c r="J44" s="674"/>
      <c r="K44" s="674"/>
      <c r="L44" s="674"/>
      <c r="M44" s="674"/>
      <c r="N44" s="674"/>
      <c r="O44" s="674"/>
      <c r="P44" s="674"/>
      <c r="Q44" s="675"/>
      <c r="R44" s="723">
        <v>4718534</v>
      </c>
      <c r="S44" s="724"/>
      <c r="T44" s="724"/>
      <c r="U44" s="724"/>
      <c r="V44" s="724"/>
      <c r="W44" s="724"/>
      <c r="X44" s="724"/>
      <c r="Y44" s="725"/>
      <c r="Z44" s="726">
        <v>100</v>
      </c>
      <c r="AA44" s="726"/>
      <c r="AB44" s="726"/>
      <c r="AC44" s="726"/>
      <c r="AD44" s="727">
        <v>2221851</v>
      </c>
      <c r="AE44" s="727"/>
      <c r="AF44" s="727"/>
      <c r="AG44" s="727"/>
      <c r="AH44" s="727"/>
      <c r="AI44" s="727"/>
      <c r="AJ44" s="727"/>
      <c r="AK44" s="727"/>
      <c r="AL44" s="728">
        <v>100</v>
      </c>
      <c r="AM44" s="701"/>
      <c r="AN44" s="701"/>
      <c r="AO44" s="729"/>
      <c r="CD44" s="730" t="s">
        <v>294</v>
      </c>
      <c r="CE44" s="731"/>
      <c r="CF44" s="626" t="s">
        <v>348</v>
      </c>
      <c r="CG44" s="627"/>
      <c r="CH44" s="627"/>
      <c r="CI44" s="627"/>
      <c r="CJ44" s="627"/>
      <c r="CK44" s="627"/>
      <c r="CL44" s="627"/>
      <c r="CM44" s="627"/>
      <c r="CN44" s="627"/>
      <c r="CO44" s="627"/>
      <c r="CP44" s="627"/>
      <c r="CQ44" s="628"/>
      <c r="CR44" s="629">
        <v>635968</v>
      </c>
      <c r="CS44" s="630"/>
      <c r="CT44" s="630"/>
      <c r="CU44" s="630"/>
      <c r="CV44" s="630"/>
      <c r="CW44" s="630"/>
      <c r="CX44" s="630"/>
      <c r="CY44" s="631"/>
      <c r="CZ44" s="634">
        <v>14</v>
      </c>
      <c r="DA44" s="635"/>
      <c r="DB44" s="635"/>
      <c r="DC44" s="647"/>
      <c r="DD44" s="638">
        <v>219892</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CD45" s="732"/>
      <c r="CE45" s="733"/>
      <c r="CF45" s="626" t="s">
        <v>349</v>
      </c>
      <c r="CG45" s="627"/>
      <c r="CH45" s="627"/>
      <c r="CI45" s="627"/>
      <c r="CJ45" s="627"/>
      <c r="CK45" s="627"/>
      <c r="CL45" s="627"/>
      <c r="CM45" s="627"/>
      <c r="CN45" s="627"/>
      <c r="CO45" s="627"/>
      <c r="CP45" s="627"/>
      <c r="CQ45" s="628"/>
      <c r="CR45" s="629">
        <v>113448</v>
      </c>
      <c r="CS45" s="669"/>
      <c r="CT45" s="669"/>
      <c r="CU45" s="669"/>
      <c r="CV45" s="669"/>
      <c r="CW45" s="669"/>
      <c r="CX45" s="669"/>
      <c r="CY45" s="670"/>
      <c r="CZ45" s="634">
        <v>2.5</v>
      </c>
      <c r="DA45" s="663"/>
      <c r="DB45" s="663"/>
      <c r="DC45" s="671"/>
      <c r="DD45" s="638">
        <v>9779</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11" t="s">
        <v>350</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CD46" s="732"/>
      <c r="CE46" s="733"/>
      <c r="CF46" s="626" t="s">
        <v>351</v>
      </c>
      <c r="CG46" s="627"/>
      <c r="CH46" s="627"/>
      <c r="CI46" s="627"/>
      <c r="CJ46" s="627"/>
      <c r="CK46" s="627"/>
      <c r="CL46" s="627"/>
      <c r="CM46" s="627"/>
      <c r="CN46" s="627"/>
      <c r="CO46" s="627"/>
      <c r="CP46" s="627"/>
      <c r="CQ46" s="628"/>
      <c r="CR46" s="629">
        <v>517619</v>
      </c>
      <c r="CS46" s="630"/>
      <c r="CT46" s="630"/>
      <c r="CU46" s="630"/>
      <c r="CV46" s="630"/>
      <c r="CW46" s="630"/>
      <c r="CX46" s="630"/>
      <c r="CY46" s="631"/>
      <c r="CZ46" s="634">
        <v>11.4</v>
      </c>
      <c r="DA46" s="635"/>
      <c r="DB46" s="635"/>
      <c r="DC46" s="647"/>
      <c r="DD46" s="638">
        <v>205212</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352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353</v>
      </c>
      <c r="CG47" s="627"/>
      <c r="CH47" s="627"/>
      <c r="CI47" s="627"/>
      <c r="CJ47" s="627"/>
      <c r="CK47" s="627"/>
      <c r="CL47" s="627"/>
      <c r="CM47" s="627"/>
      <c r="CN47" s="627"/>
      <c r="CO47" s="627"/>
      <c r="CP47" s="627"/>
      <c r="CQ47" s="628"/>
      <c r="CR47" s="629">
        <v>676867</v>
      </c>
      <c r="CS47" s="669"/>
      <c r="CT47" s="669"/>
      <c r="CU47" s="669"/>
      <c r="CV47" s="669"/>
      <c r="CW47" s="669"/>
      <c r="CX47" s="669"/>
      <c r="CY47" s="670"/>
      <c r="CZ47" s="634">
        <v>14.9</v>
      </c>
      <c r="DA47" s="663"/>
      <c r="DB47" s="663"/>
      <c r="DC47" s="671"/>
      <c r="DD47" s="638">
        <v>103204</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354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355</v>
      </c>
      <c r="CG48" s="627"/>
      <c r="CH48" s="627"/>
      <c r="CI48" s="627"/>
      <c r="CJ48" s="627"/>
      <c r="CK48" s="627"/>
      <c r="CL48" s="627"/>
      <c r="CM48" s="627"/>
      <c r="CN48" s="627"/>
      <c r="CO48" s="627"/>
      <c r="CP48" s="627"/>
      <c r="CQ48" s="628"/>
      <c r="CR48" s="629" t="s">
        <v>125</v>
      </c>
      <c r="CS48" s="630"/>
      <c r="CT48" s="630"/>
      <c r="CU48" s="630"/>
      <c r="CV48" s="630"/>
      <c r="CW48" s="630"/>
      <c r="CX48" s="630"/>
      <c r="CY48" s="631"/>
      <c r="CZ48" s="634" t="s">
        <v>125</v>
      </c>
      <c r="DA48" s="635"/>
      <c r="DB48" s="635"/>
      <c r="DC48" s="647"/>
      <c r="DD48" s="638" t="s">
        <v>125</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3"/>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CD49" s="673" t="s">
        <v>356</v>
      </c>
      <c r="CE49" s="674"/>
      <c r="CF49" s="674"/>
      <c r="CG49" s="674"/>
      <c r="CH49" s="674"/>
      <c r="CI49" s="674"/>
      <c r="CJ49" s="674"/>
      <c r="CK49" s="674"/>
      <c r="CL49" s="674"/>
      <c r="CM49" s="674"/>
      <c r="CN49" s="674"/>
      <c r="CO49" s="674"/>
      <c r="CP49" s="674"/>
      <c r="CQ49" s="675"/>
      <c r="CR49" s="723">
        <v>4533481</v>
      </c>
      <c r="CS49" s="700"/>
      <c r="CT49" s="700"/>
      <c r="CU49" s="700"/>
      <c r="CV49" s="700"/>
      <c r="CW49" s="700"/>
      <c r="CX49" s="700"/>
      <c r="CY49" s="737"/>
      <c r="CZ49" s="728">
        <v>100</v>
      </c>
      <c r="DA49" s="738"/>
      <c r="DB49" s="738"/>
      <c r="DC49" s="739"/>
      <c r="DD49" s="740">
        <v>2783769</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row>
  </sheetData>
  <sheetProtection algorithmName="SHA-512" hashValue="g+/yMs0yNPJUkns09mUsfsbQBtK7XAbGdgFqXP/LZE6o5MMbjzxzmlphCucgJqPTBFj5Zvsp8539og7c6VfPAQ==" saltValue="pDvIozgrLXYukXOzG0WVD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S14" sqref="BS14:CG14"/>
    </sheetView>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49" t="s">
        <v>357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50" t="s">
        <v>358</v>
      </c>
      <c r="DK2" s="751"/>
      <c r="DL2" s="751"/>
      <c r="DM2" s="751"/>
      <c r="DN2" s="751"/>
      <c r="DO2" s="752"/>
      <c r="DP2" s="214"/>
      <c r="DQ2" s="750" t="s">
        <v>359</v>
      </c>
      <c r="DR2" s="751"/>
      <c r="DS2" s="751"/>
      <c r="DT2" s="751"/>
      <c r="DU2" s="751"/>
      <c r="DV2" s="751"/>
      <c r="DW2" s="751"/>
      <c r="DX2" s="751"/>
      <c r="DY2" s="751"/>
      <c r="DZ2" s="752"/>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53" t="s">
        <v>360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18"/>
      <c r="BA4" s="218"/>
      <c r="BB4" s="218"/>
      <c r="BC4" s="218"/>
      <c r="BD4" s="218"/>
      <c r="BE4" s="219"/>
      <c r="BF4" s="219"/>
      <c r="BG4" s="219"/>
      <c r="BH4" s="219"/>
      <c r="BI4" s="219"/>
      <c r="BJ4" s="219"/>
      <c r="BK4" s="219"/>
      <c r="BL4" s="219"/>
      <c r="BM4" s="219"/>
      <c r="BN4" s="219"/>
      <c r="BO4" s="219"/>
      <c r="BP4" s="219"/>
      <c r="BQ4" s="754" t="s">
        <v>361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20"/>
    </row>
    <row r="5" spans="1:131" s="221" customFormat="1" ht="26.25" customHeight="1" x14ac:dyDescent="0.15">
      <c r="A5" s="755" t="s">
        <v>362</v>
      </c>
      <c r="B5" s="756"/>
      <c r="C5" s="756"/>
      <c r="D5" s="756"/>
      <c r="E5" s="756"/>
      <c r="F5" s="756"/>
      <c r="G5" s="756"/>
      <c r="H5" s="756"/>
      <c r="I5" s="756"/>
      <c r="J5" s="756"/>
      <c r="K5" s="756"/>
      <c r="L5" s="756"/>
      <c r="M5" s="756"/>
      <c r="N5" s="756"/>
      <c r="O5" s="756"/>
      <c r="P5" s="757"/>
      <c r="Q5" s="761" t="s">
        <v>363</v>
      </c>
      <c r="R5" s="762"/>
      <c r="S5" s="762"/>
      <c r="T5" s="762"/>
      <c r="U5" s="763"/>
      <c r="V5" s="761" t="s">
        <v>364</v>
      </c>
      <c r="W5" s="762"/>
      <c r="X5" s="762"/>
      <c r="Y5" s="762"/>
      <c r="Z5" s="763"/>
      <c r="AA5" s="761" t="s">
        <v>365</v>
      </c>
      <c r="AB5" s="762"/>
      <c r="AC5" s="762"/>
      <c r="AD5" s="762"/>
      <c r="AE5" s="762"/>
      <c r="AF5" s="767" t="s">
        <v>366</v>
      </c>
      <c r="AG5" s="762"/>
      <c r="AH5" s="762"/>
      <c r="AI5" s="762"/>
      <c r="AJ5" s="768"/>
      <c r="AK5" s="762" t="s">
        <v>367</v>
      </c>
      <c r="AL5" s="762"/>
      <c r="AM5" s="762"/>
      <c r="AN5" s="762"/>
      <c r="AO5" s="763"/>
      <c r="AP5" s="761" t="s">
        <v>368</v>
      </c>
      <c r="AQ5" s="762"/>
      <c r="AR5" s="762"/>
      <c r="AS5" s="762"/>
      <c r="AT5" s="763"/>
      <c r="AU5" s="761" t="s">
        <v>369</v>
      </c>
      <c r="AV5" s="762"/>
      <c r="AW5" s="762"/>
      <c r="AX5" s="762"/>
      <c r="AY5" s="768"/>
      <c r="AZ5" s="218"/>
      <c r="BA5" s="218"/>
      <c r="BB5" s="218"/>
      <c r="BC5" s="218"/>
      <c r="BD5" s="218"/>
      <c r="BE5" s="219"/>
      <c r="BF5" s="219"/>
      <c r="BG5" s="219"/>
      <c r="BH5" s="219"/>
      <c r="BI5" s="219"/>
      <c r="BJ5" s="219"/>
      <c r="BK5" s="219"/>
      <c r="BL5" s="219"/>
      <c r="BM5" s="219"/>
      <c r="BN5" s="219"/>
      <c r="BO5" s="219"/>
      <c r="BP5" s="219"/>
      <c r="BQ5" s="755" t="s">
        <v>370</v>
      </c>
      <c r="BR5" s="756"/>
      <c r="BS5" s="756"/>
      <c r="BT5" s="756"/>
      <c r="BU5" s="756"/>
      <c r="BV5" s="756"/>
      <c r="BW5" s="756"/>
      <c r="BX5" s="756"/>
      <c r="BY5" s="756"/>
      <c r="BZ5" s="756"/>
      <c r="CA5" s="756"/>
      <c r="CB5" s="756"/>
      <c r="CC5" s="756"/>
      <c r="CD5" s="756"/>
      <c r="CE5" s="756"/>
      <c r="CF5" s="756"/>
      <c r="CG5" s="757"/>
      <c r="CH5" s="761" t="s">
        <v>371</v>
      </c>
      <c r="CI5" s="762"/>
      <c r="CJ5" s="762"/>
      <c r="CK5" s="762"/>
      <c r="CL5" s="763"/>
      <c r="CM5" s="761" t="s">
        <v>372</v>
      </c>
      <c r="CN5" s="762"/>
      <c r="CO5" s="762"/>
      <c r="CP5" s="762"/>
      <c r="CQ5" s="763"/>
      <c r="CR5" s="761" t="s">
        <v>373</v>
      </c>
      <c r="CS5" s="762"/>
      <c r="CT5" s="762"/>
      <c r="CU5" s="762"/>
      <c r="CV5" s="763"/>
      <c r="CW5" s="761" t="s">
        <v>374</v>
      </c>
      <c r="CX5" s="762"/>
      <c r="CY5" s="762"/>
      <c r="CZ5" s="762"/>
      <c r="DA5" s="763"/>
      <c r="DB5" s="761" t="s">
        <v>375</v>
      </c>
      <c r="DC5" s="762"/>
      <c r="DD5" s="762"/>
      <c r="DE5" s="762"/>
      <c r="DF5" s="763"/>
      <c r="DG5" s="791" t="s">
        <v>376</v>
      </c>
      <c r="DH5" s="792"/>
      <c r="DI5" s="792"/>
      <c r="DJ5" s="792"/>
      <c r="DK5" s="793"/>
      <c r="DL5" s="791" t="s">
        <v>377</v>
      </c>
      <c r="DM5" s="792"/>
      <c r="DN5" s="792"/>
      <c r="DO5" s="792"/>
      <c r="DP5" s="793"/>
      <c r="DQ5" s="761" t="s">
        <v>378</v>
      </c>
      <c r="DR5" s="762"/>
      <c r="DS5" s="762"/>
      <c r="DT5" s="762"/>
      <c r="DU5" s="763"/>
      <c r="DV5" s="761" t="s">
        <v>369</v>
      </c>
      <c r="DW5" s="762"/>
      <c r="DX5" s="762"/>
      <c r="DY5" s="762"/>
      <c r="DZ5" s="768"/>
      <c r="EA5" s="220"/>
    </row>
    <row r="6" spans="1:131" s="22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18"/>
      <c r="BA6" s="218"/>
      <c r="BB6" s="218"/>
      <c r="BC6" s="218"/>
      <c r="BD6" s="218"/>
      <c r="BE6" s="219"/>
      <c r="BF6" s="219"/>
      <c r="BG6" s="219"/>
      <c r="BH6" s="219"/>
      <c r="BI6" s="219"/>
      <c r="BJ6" s="219"/>
      <c r="BK6" s="219"/>
      <c r="BL6" s="219"/>
      <c r="BM6" s="219"/>
      <c r="BN6" s="219"/>
      <c r="BO6" s="219"/>
      <c r="BP6" s="21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20"/>
    </row>
    <row r="7" spans="1:131" s="221" customFormat="1" ht="26.25" customHeight="1" thickTop="1" x14ac:dyDescent="0.15">
      <c r="A7" s="222">
        <v>1</v>
      </c>
      <c r="B7" s="777" t="s">
        <v>379</v>
      </c>
      <c r="C7" s="778"/>
      <c r="D7" s="778"/>
      <c r="E7" s="778"/>
      <c r="F7" s="778"/>
      <c r="G7" s="778"/>
      <c r="H7" s="778"/>
      <c r="I7" s="778"/>
      <c r="J7" s="778"/>
      <c r="K7" s="778"/>
      <c r="L7" s="778"/>
      <c r="M7" s="778"/>
      <c r="N7" s="778"/>
      <c r="O7" s="778"/>
      <c r="P7" s="779"/>
      <c r="Q7" s="780">
        <v>4704</v>
      </c>
      <c r="R7" s="781"/>
      <c r="S7" s="781"/>
      <c r="T7" s="781"/>
      <c r="U7" s="781"/>
      <c r="V7" s="781">
        <v>4520</v>
      </c>
      <c r="W7" s="781"/>
      <c r="X7" s="781"/>
      <c r="Y7" s="781"/>
      <c r="Z7" s="781"/>
      <c r="AA7" s="781">
        <v>185</v>
      </c>
      <c r="AB7" s="781"/>
      <c r="AC7" s="781"/>
      <c r="AD7" s="781"/>
      <c r="AE7" s="782"/>
      <c r="AF7" s="783">
        <v>107</v>
      </c>
      <c r="AG7" s="784"/>
      <c r="AH7" s="784"/>
      <c r="AI7" s="784"/>
      <c r="AJ7" s="785"/>
      <c r="AK7" s="786">
        <v>20</v>
      </c>
      <c r="AL7" s="787"/>
      <c r="AM7" s="787"/>
      <c r="AN7" s="787"/>
      <c r="AO7" s="787"/>
      <c r="AP7" s="787">
        <v>2610</v>
      </c>
      <c r="AQ7" s="787"/>
      <c r="AR7" s="787"/>
      <c r="AS7" s="787"/>
      <c r="AT7" s="787"/>
      <c r="AU7" s="788"/>
      <c r="AV7" s="788"/>
      <c r="AW7" s="788"/>
      <c r="AX7" s="788"/>
      <c r="AY7" s="789"/>
      <c r="AZ7" s="218"/>
      <c r="BA7" s="218"/>
      <c r="BB7" s="218"/>
      <c r="BC7" s="218"/>
      <c r="BD7" s="218"/>
      <c r="BE7" s="219"/>
      <c r="BF7" s="219"/>
      <c r="BG7" s="219"/>
      <c r="BH7" s="219"/>
      <c r="BI7" s="219"/>
      <c r="BJ7" s="219"/>
      <c r="BK7" s="219"/>
      <c r="BL7" s="219"/>
      <c r="BM7" s="219"/>
      <c r="BN7" s="219"/>
      <c r="BO7" s="219"/>
      <c r="BP7" s="219"/>
      <c r="BQ7" s="222">
        <v>1</v>
      </c>
      <c r="BR7" s="223"/>
      <c r="BS7" s="774" t="s">
        <v>592</v>
      </c>
      <c r="BT7" s="775"/>
      <c r="BU7" s="775"/>
      <c r="BV7" s="775"/>
      <c r="BW7" s="775"/>
      <c r="BX7" s="775"/>
      <c r="BY7" s="775"/>
      <c r="BZ7" s="775"/>
      <c r="CA7" s="775"/>
      <c r="CB7" s="775"/>
      <c r="CC7" s="775"/>
      <c r="CD7" s="775"/>
      <c r="CE7" s="775"/>
      <c r="CF7" s="775"/>
      <c r="CG7" s="790"/>
      <c r="CH7" s="771">
        <v>-20</v>
      </c>
      <c r="CI7" s="772"/>
      <c r="CJ7" s="772"/>
      <c r="CK7" s="772"/>
      <c r="CL7" s="773"/>
      <c r="CM7" s="771">
        <v>132</v>
      </c>
      <c r="CN7" s="772"/>
      <c r="CO7" s="772"/>
      <c r="CP7" s="772"/>
      <c r="CQ7" s="773"/>
      <c r="CR7" s="771">
        <v>30</v>
      </c>
      <c r="CS7" s="772"/>
      <c r="CT7" s="772"/>
      <c r="CU7" s="772"/>
      <c r="CV7" s="773"/>
      <c r="CW7" s="771">
        <v>24</v>
      </c>
      <c r="CX7" s="772"/>
      <c r="CY7" s="772"/>
      <c r="CZ7" s="772"/>
      <c r="DA7" s="773"/>
      <c r="DB7" s="771" t="s">
        <v>593</v>
      </c>
      <c r="DC7" s="772"/>
      <c r="DD7" s="772"/>
      <c r="DE7" s="772"/>
      <c r="DF7" s="773"/>
      <c r="DG7" s="771" t="s">
        <v>593</v>
      </c>
      <c r="DH7" s="772"/>
      <c r="DI7" s="772"/>
      <c r="DJ7" s="772"/>
      <c r="DK7" s="773"/>
      <c r="DL7" s="771" t="s">
        <v>593</v>
      </c>
      <c r="DM7" s="772"/>
      <c r="DN7" s="772"/>
      <c r="DO7" s="772"/>
      <c r="DP7" s="773"/>
      <c r="DQ7" s="771" t="s">
        <v>593</v>
      </c>
      <c r="DR7" s="772"/>
      <c r="DS7" s="772"/>
      <c r="DT7" s="772"/>
      <c r="DU7" s="773"/>
      <c r="DV7" s="774"/>
      <c r="DW7" s="775"/>
      <c r="DX7" s="775"/>
      <c r="DY7" s="775"/>
      <c r="DZ7" s="776"/>
      <c r="EA7" s="220"/>
    </row>
    <row r="8" spans="1:131" s="221" customFormat="1" ht="26.25" customHeight="1" x14ac:dyDescent="0.15">
      <c r="A8" s="224">
        <v>2</v>
      </c>
      <c r="B8" s="808" t="s">
        <v>380</v>
      </c>
      <c r="C8" s="809"/>
      <c r="D8" s="809"/>
      <c r="E8" s="809"/>
      <c r="F8" s="809"/>
      <c r="G8" s="809"/>
      <c r="H8" s="809"/>
      <c r="I8" s="809"/>
      <c r="J8" s="809"/>
      <c r="K8" s="809"/>
      <c r="L8" s="809"/>
      <c r="M8" s="809"/>
      <c r="N8" s="809"/>
      <c r="O8" s="809"/>
      <c r="P8" s="810"/>
      <c r="Q8" s="811">
        <v>14</v>
      </c>
      <c r="R8" s="812"/>
      <c r="S8" s="812"/>
      <c r="T8" s="812"/>
      <c r="U8" s="812"/>
      <c r="V8" s="812">
        <v>14</v>
      </c>
      <c r="W8" s="812"/>
      <c r="X8" s="812"/>
      <c r="Y8" s="812"/>
      <c r="Z8" s="812"/>
      <c r="AA8" s="812" t="s">
        <v>593</v>
      </c>
      <c r="AB8" s="812"/>
      <c r="AC8" s="812"/>
      <c r="AD8" s="812"/>
      <c r="AE8" s="813"/>
      <c r="AF8" s="814" t="s">
        <v>593</v>
      </c>
      <c r="AG8" s="815"/>
      <c r="AH8" s="815"/>
      <c r="AI8" s="815"/>
      <c r="AJ8" s="816"/>
      <c r="AK8" s="797">
        <v>10</v>
      </c>
      <c r="AL8" s="798"/>
      <c r="AM8" s="798"/>
      <c r="AN8" s="798"/>
      <c r="AO8" s="798"/>
      <c r="AP8" s="798" t="s">
        <v>593</v>
      </c>
      <c r="AQ8" s="798"/>
      <c r="AR8" s="798"/>
      <c r="AS8" s="798"/>
      <c r="AT8" s="798"/>
      <c r="AU8" s="799"/>
      <c r="AV8" s="799"/>
      <c r="AW8" s="799"/>
      <c r="AX8" s="799"/>
      <c r="AY8" s="800"/>
      <c r="AZ8" s="218"/>
      <c r="BA8" s="218"/>
      <c r="BB8" s="218"/>
      <c r="BC8" s="218"/>
      <c r="BD8" s="218"/>
      <c r="BE8" s="219"/>
      <c r="BF8" s="219"/>
      <c r="BG8" s="219"/>
      <c r="BH8" s="219"/>
      <c r="BI8" s="219"/>
      <c r="BJ8" s="219"/>
      <c r="BK8" s="219"/>
      <c r="BL8" s="219"/>
      <c r="BM8" s="219"/>
      <c r="BN8" s="219"/>
      <c r="BO8" s="219"/>
      <c r="BP8" s="219"/>
      <c r="BQ8" s="224">
        <v>2</v>
      </c>
      <c r="BR8" s="22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20"/>
    </row>
    <row r="9" spans="1:131" s="221" customFormat="1" ht="26.25" customHeight="1" x14ac:dyDescent="0.15">
      <c r="A9" s="22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18"/>
      <c r="BA9" s="218"/>
      <c r="BB9" s="218"/>
      <c r="BC9" s="218"/>
      <c r="BD9" s="218"/>
      <c r="BE9" s="219"/>
      <c r="BF9" s="219"/>
      <c r="BG9" s="219"/>
      <c r="BH9" s="219"/>
      <c r="BI9" s="219"/>
      <c r="BJ9" s="219"/>
      <c r="BK9" s="219"/>
      <c r="BL9" s="219"/>
      <c r="BM9" s="219"/>
      <c r="BN9" s="219"/>
      <c r="BO9" s="219"/>
      <c r="BP9" s="219"/>
      <c r="BQ9" s="224">
        <v>3</v>
      </c>
      <c r="BR9" s="22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20"/>
    </row>
    <row r="10" spans="1:131" s="221" customFormat="1" ht="26.25" customHeight="1" x14ac:dyDescent="0.15">
      <c r="A10" s="22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18"/>
      <c r="BA10" s="218"/>
      <c r="BB10" s="218"/>
      <c r="BC10" s="218"/>
      <c r="BD10" s="218"/>
      <c r="BE10" s="219"/>
      <c r="BF10" s="219"/>
      <c r="BG10" s="219"/>
      <c r="BH10" s="219"/>
      <c r="BI10" s="219"/>
      <c r="BJ10" s="219"/>
      <c r="BK10" s="219"/>
      <c r="BL10" s="219"/>
      <c r="BM10" s="219"/>
      <c r="BN10" s="219"/>
      <c r="BO10" s="219"/>
      <c r="BP10" s="219"/>
      <c r="BQ10" s="224">
        <v>4</v>
      </c>
      <c r="BR10" s="22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20"/>
    </row>
    <row r="11" spans="1:131" s="221" customFormat="1" ht="26.25" customHeight="1" x14ac:dyDescent="0.15">
      <c r="A11" s="22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18"/>
      <c r="BA11" s="218"/>
      <c r="BB11" s="218"/>
      <c r="BC11" s="218"/>
      <c r="BD11" s="218"/>
      <c r="BE11" s="219"/>
      <c r="BF11" s="219"/>
      <c r="BG11" s="219"/>
      <c r="BH11" s="219"/>
      <c r="BI11" s="219"/>
      <c r="BJ11" s="219"/>
      <c r="BK11" s="219"/>
      <c r="BL11" s="219"/>
      <c r="BM11" s="219"/>
      <c r="BN11" s="219"/>
      <c r="BO11" s="219"/>
      <c r="BP11" s="219"/>
      <c r="BQ11" s="224">
        <v>5</v>
      </c>
      <c r="BR11" s="22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20"/>
    </row>
    <row r="12" spans="1:131" s="221" customFormat="1" ht="26.25" customHeight="1" x14ac:dyDescent="0.15">
      <c r="A12" s="22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18"/>
      <c r="BA12" s="218"/>
      <c r="BB12" s="218"/>
      <c r="BC12" s="218"/>
      <c r="BD12" s="218"/>
      <c r="BE12" s="219"/>
      <c r="BF12" s="219"/>
      <c r="BG12" s="219"/>
      <c r="BH12" s="219"/>
      <c r="BI12" s="219"/>
      <c r="BJ12" s="219"/>
      <c r="BK12" s="219"/>
      <c r="BL12" s="219"/>
      <c r="BM12" s="219"/>
      <c r="BN12" s="219"/>
      <c r="BO12" s="219"/>
      <c r="BP12" s="219"/>
      <c r="BQ12" s="224">
        <v>6</v>
      </c>
      <c r="BR12" s="22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20"/>
    </row>
    <row r="13" spans="1:131" s="221" customFormat="1" ht="26.25" customHeight="1" x14ac:dyDescent="0.15">
      <c r="A13" s="22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18"/>
      <c r="BA13" s="218"/>
      <c r="BB13" s="218"/>
      <c r="BC13" s="218"/>
      <c r="BD13" s="218"/>
      <c r="BE13" s="219"/>
      <c r="BF13" s="219"/>
      <c r="BG13" s="219"/>
      <c r="BH13" s="219"/>
      <c r="BI13" s="219"/>
      <c r="BJ13" s="219"/>
      <c r="BK13" s="219"/>
      <c r="BL13" s="219"/>
      <c r="BM13" s="219"/>
      <c r="BN13" s="219"/>
      <c r="BO13" s="219"/>
      <c r="BP13" s="219"/>
      <c r="BQ13" s="224">
        <v>7</v>
      </c>
      <c r="BR13" s="22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20"/>
    </row>
    <row r="14" spans="1:131" s="221" customFormat="1" ht="26.25" customHeight="1" x14ac:dyDescent="0.15">
      <c r="A14" s="22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18"/>
      <c r="BA14" s="218"/>
      <c r="BB14" s="218"/>
      <c r="BC14" s="218"/>
      <c r="BD14" s="218"/>
      <c r="BE14" s="219"/>
      <c r="BF14" s="219"/>
      <c r="BG14" s="219"/>
      <c r="BH14" s="219"/>
      <c r="BI14" s="219"/>
      <c r="BJ14" s="219"/>
      <c r="BK14" s="219"/>
      <c r="BL14" s="219"/>
      <c r="BM14" s="219"/>
      <c r="BN14" s="219"/>
      <c r="BO14" s="219"/>
      <c r="BP14" s="219"/>
      <c r="BQ14" s="224">
        <v>8</v>
      </c>
      <c r="BR14" s="22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20"/>
    </row>
    <row r="15" spans="1:131" s="221" customFormat="1" ht="26.25" customHeight="1" x14ac:dyDescent="0.15">
      <c r="A15" s="22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18"/>
      <c r="BA15" s="218"/>
      <c r="BB15" s="218"/>
      <c r="BC15" s="218"/>
      <c r="BD15" s="218"/>
      <c r="BE15" s="219"/>
      <c r="BF15" s="219"/>
      <c r="BG15" s="219"/>
      <c r="BH15" s="219"/>
      <c r="BI15" s="219"/>
      <c r="BJ15" s="219"/>
      <c r="BK15" s="219"/>
      <c r="BL15" s="219"/>
      <c r="BM15" s="219"/>
      <c r="BN15" s="219"/>
      <c r="BO15" s="219"/>
      <c r="BP15" s="219"/>
      <c r="BQ15" s="224">
        <v>9</v>
      </c>
      <c r="BR15" s="22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20"/>
    </row>
    <row r="16" spans="1:131" s="221" customFormat="1" ht="26.25" customHeight="1" x14ac:dyDescent="0.15">
      <c r="A16" s="22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18"/>
      <c r="BA16" s="218"/>
      <c r="BB16" s="218"/>
      <c r="BC16" s="218"/>
      <c r="BD16" s="218"/>
      <c r="BE16" s="219"/>
      <c r="BF16" s="219"/>
      <c r="BG16" s="219"/>
      <c r="BH16" s="219"/>
      <c r="BI16" s="219"/>
      <c r="BJ16" s="219"/>
      <c r="BK16" s="219"/>
      <c r="BL16" s="219"/>
      <c r="BM16" s="219"/>
      <c r="BN16" s="219"/>
      <c r="BO16" s="219"/>
      <c r="BP16" s="219"/>
      <c r="BQ16" s="224">
        <v>10</v>
      </c>
      <c r="BR16" s="22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20"/>
    </row>
    <row r="17" spans="1:131" s="221" customFormat="1" ht="26.25" customHeight="1" x14ac:dyDescent="0.15">
      <c r="A17" s="22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18"/>
      <c r="BA17" s="218"/>
      <c r="BB17" s="218"/>
      <c r="BC17" s="218"/>
      <c r="BD17" s="218"/>
      <c r="BE17" s="219"/>
      <c r="BF17" s="219"/>
      <c r="BG17" s="219"/>
      <c r="BH17" s="219"/>
      <c r="BI17" s="219"/>
      <c r="BJ17" s="219"/>
      <c r="BK17" s="219"/>
      <c r="BL17" s="219"/>
      <c r="BM17" s="219"/>
      <c r="BN17" s="219"/>
      <c r="BO17" s="219"/>
      <c r="BP17" s="219"/>
      <c r="BQ17" s="224">
        <v>11</v>
      </c>
      <c r="BR17" s="22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20"/>
    </row>
    <row r="18" spans="1:131" s="221" customFormat="1" ht="26.25" customHeight="1" x14ac:dyDescent="0.15">
      <c r="A18" s="22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18"/>
      <c r="BA18" s="218"/>
      <c r="BB18" s="218"/>
      <c r="BC18" s="218"/>
      <c r="BD18" s="218"/>
      <c r="BE18" s="219"/>
      <c r="BF18" s="219"/>
      <c r="BG18" s="219"/>
      <c r="BH18" s="219"/>
      <c r="BI18" s="219"/>
      <c r="BJ18" s="219"/>
      <c r="BK18" s="219"/>
      <c r="BL18" s="219"/>
      <c r="BM18" s="219"/>
      <c r="BN18" s="219"/>
      <c r="BO18" s="219"/>
      <c r="BP18" s="219"/>
      <c r="BQ18" s="224">
        <v>12</v>
      </c>
      <c r="BR18" s="22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20"/>
    </row>
    <row r="19" spans="1:131" s="221" customFormat="1" ht="26.25" customHeight="1" x14ac:dyDescent="0.15">
      <c r="A19" s="22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18"/>
      <c r="BA19" s="218"/>
      <c r="BB19" s="218"/>
      <c r="BC19" s="218"/>
      <c r="BD19" s="218"/>
      <c r="BE19" s="219"/>
      <c r="BF19" s="219"/>
      <c r="BG19" s="219"/>
      <c r="BH19" s="219"/>
      <c r="BI19" s="219"/>
      <c r="BJ19" s="219"/>
      <c r="BK19" s="219"/>
      <c r="BL19" s="219"/>
      <c r="BM19" s="219"/>
      <c r="BN19" s="219"/>
      <c r="BO19" s="219"/>
      <c r="BP19" s="219"/>
      <c r="BQ19" s="224">
        <v>13</v>
      </c>
      <c r="BR19" s="22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20"/>
    </row>
    <row r="20" spans="1:131" s="221" customFormat="1" ht="26.25" customHeight="1" x14ac:dyDescent="0.15">
      <c r="A20" s="22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18"/>
      <c r="BA20" s="218"/>
      <c r="BB20" s="218"/>
      <c r="BC20" s="218"/>
      <c r="BD20" s="218"/>
      <c r="BE20" s="219"/>
      <c r="BF20" s="219"/>
      <c r="BG20" s="219"/>
      <c r="BH20" s="219"/>
      <c r="BI20" s="219"/>
      <c r="BJ20" s="219"/>
      <c r="BK20" s="219"/>
      <c r="BL20" s="219"/>
      <c r="BM20" s="219"/>
      <c r="BN20" s="219"/>
      <c r="BO20" s="219"/>
      <c r="BP20" s="219"/>
      <c r="BQ20" s="224">
        <v>14</v>
      </c>
      <c r="BR20" s="22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20"/>
    </row>
    <row r="21" spans="1:131" s="221" customFormat="1" ht="26.25" customHeight="1" thickBot="1" x14ac:dyDescent="0.2">
      <c r="A21" s="22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18"/>
      <c r="BA21" s="218"/>
      <c r="BB21" s="218"/>
      <c r="BC21" s="218"/>
      <c r="BD21" s="218"/>
      <c r="BE21" s="219"/>
      <c r="BF21" s="219"/>
      <c r="BG21" s="219"/>
      <c r="BH21" s="219"/>
      <c r="BI21" s="219"/>
      <c r="BJ21" s="219"/>
      <c r="BK21" s="219"/>
      <c r="BL21" s="219"/>
      <c r="BM21" s="219"/>
      <c r="BN21" s="219"/>
      <c r="BO21" s="219"/>
      <c r="BP21" s="219"/>
      <c r="BQ21" s="224">
        <v>15</v>
      </c>
      <c r="BR21" s="22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20"/>
    </row>
    <row r="22" spans="1:131" s="221" customFormat="1" ht="26.25" customHeight="1" x14ac:dyDescent="0.15">
      <c r="A22" s="22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381</v>
      </c>
      <c r="BA22" s="834"/>
      <c r="BB22" s="834"/>
      <c r="BC22" s="834"/>
      <c r="BD22" s="835"/>
      <c r="BE22" s="219"/>
      <c r="BF22" s="219"/>
      <c r="BG22" s="219"/>
      <c r="BH22" s="219"/>
      <c r="BI22" s="219"/>
      <c r="BJ22" s="219"/>
      <c r="BK22" s="219"/>
      <c r="BL22" s="219"/>
      <c r="BM22" s="219"/>
      <c r="BN22" s="219"/>
      <c r="BO22" s="219"/>
      <c r="BP22" s="219"/>
      <c r="BQ22" s="224">
        <v>16</v>
      </c>
      <c r="BR22" s="22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20"/>
    </row>
    <row r="23" spans="1:131" s="221" customFormat="1" ht="26.25" customHeight="1" thickBot="1" x14ac:dyDescent="0.2">
      <c r="A23" s="226" t="s">
        <v>382</v>
      </c>
      <c r="B23" s="817" t="s">
        <v>383</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107</v>
      </c>
      <c r="AG23" s="821"/>
      <c r="AH23" s="821"/>
      <c r="AI23" s="821"/>
      <c r="AJ23" s="824"/>
      <c r="AK23" s="825"/>
      <c r="AL23" s="826"/>
      <c r="AM23" s="826"/>
      <c r="AN23" s="826"/>
      <c r="AO23" s="826"/>
      <c r="AP23" s="821"/>
      <c r="AQ23" s="821"/>
      <c r="AR23" s="821"/>
      <c r="AS23" s="821"/>
      <c r="AT23" s="821"/>
      <c r="AU23" s="837"/>
      <c r="AV23" s="837"/>
      <c r="AW23" s="837"/>
      <c r="AX23" s="837"/>
      <c r="AY23" s="838"/>
      <c r="AZ23" s="839" t="s">
        <v>384</v>
      </c>
      <c r="BA23" s="840"/>
      <c r="BB23" s="840"/>
      <c r="BC23" s="840"/>
      <c r="BD23" s="841"/>
      <c r="BE23" s="219"/>
      <c r="BF23" s="219"/>
      <c r="BG23" s="219"/>
      <c r="BH23" s="219"/>
      <c r="BI23" s="219"/>
      <c r="BJ23" s="219"/>
      <c r="BK23" s="219"/>
      <c r="BL23" s="219"/>
      <c r="BM23" s="219"/>
      <c r="BN23" s="219"/>
      <c r="BO23" s="219"/>
      <c r="BP23" s="219"/>
      <c r="BQ23" s="224">
        <v>17</v>
      </c>
      <c r="BR23" s="22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20"/>
    </row>
    <row r="24" spans="1:131" s="221" customFormat="1" ht="26.25" customHeight="1" x14ac:dyDescent="0.15">
      <c r="A24" s="836" t="s">
        <v>385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18"/>
      <c r="BA24" s="218"/>
      <c r="BB24" s="218"/>
      <c r="BC24" s="218"/>
      <c r="BD24" s="218"/>
      <c r="BE24" s="219"/>
      <c r="BF24" s="219"/>
      <c r="BG24" s="219"/>
      <c r="BH24" s="219"/>
      <c r="BI24" s="219"/>
      <c r="BJ24" s="219"/>
      <c r="BK24" s="219"/>
      <c r="BL24" s="219"/>
      <c r="BM24" s="219"/>
      <c r="BN24" s="219"/>
      <c r="BO24" s="219"/>
      <c r="BP24" s="219"/>
      <c r="BQ24" s="224">
        <v>18</v>
      </c>
      <c r="BR24" s="22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20"/>
    </row>
    <row r="25" spans="1:131" ht="26.25" customHeight="1" thickBot="1" x14ac:dyDescent="0.2">
      <c r="A25" s="753" t="s">
        <v>386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18"/>
      <c r="BK25" s="218"/>
      <c r="BL25" s="218"/>
      <c r="BM25" s="218"/>
      <c r="BN25" s="218"/>
      <c r="BO25" s="227"/>
      <c r="BP25" s="227"/>
      <c r="BQ25" s="224">
        <v>19</v>
      </c>
      <c r="BR25" s="22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16"/>
    </row>
    <row r="26" spans="1:131" ht="26.25" customHeight="1" x14ac:dyDescent="0.15">
      <c r="A26" s="755" t="s">
        <v>362</v>
      </c>
      <c r="B26" s="756"/>
      <c r="C26" s="756"/>
      <c r="D26" s="756"/>
      <c r="E26" s="756"/>
      <c r="F26" s="756"/>
      <c r="G26" s="756"/>
      <c r="H26" s="756"/>
      <c r="I26" s="756"/>
      <c r="J26" s="756"/>
      <c r="K26" s="756"/>
      <c r="L26" s="756"/>
      <c r="M26" s="756"/>
      <c r="N26" s="756"/>
      <c r="O26" s="756"/>
      <c r="P26" s="757"/>
      <c r="Q26" s="761" t="s">
        <v>387</v>
      </c>
      <c r="R26" s="762"/>
      <c r="S26" s="762"/>
      <c r="T26" s="762"/>
      <c r="U26" s="763"/>
      <c r="V26" s="761" t="s">
        <v>388</v>
      </c>
      <c r="W26" s="762"/>
      <c r="X26" s="762"/>
      <c r="Y26" s="762"/>
      <c r="Z26" s="763"/>
      <c r="AA26" s="761" t="s">
        <v>389</v>
      </c>
      <c r="AB26" s="762"/>
      <c r="AC26" s="762"/>
      <c r="AD26" s="762"/>
      <c r="AE26" s="762"/>
      <c r="AF26" s="842" t="s">
        <v>390</v>
      </c>
      <c r="AG26" s="843"/>
      <c r="AH26" s="843"/>
      <c r="AI26" s="843"/>
      <c r="AJ26" s="844"/>
      <c r="AK26" s="762" t="s">
        <v>391</v>
      </c>
      <c r="AL26" s="762"/>
      <c r="AM26" s="762"/>
      <c r="AN26" s="762"/>
      <c r="AO26" s="763"/>
      <c r="AP26" s="761" t="s">
        <v>392</v>
      </c>
      <c r="AQ26" s="762"/>
      <c r="AR26" s="762"/>
      <c r="AS26" s="762"/>
      <c r="AT26" s="763"/>
      <c r="AU26" s="761" t="s">
        <v>393</v>
      </c>
      <c r="AV26" s="762"/>
      <c r="AW26" s="762"/>
      <c r="AX26" s="762"/>
      <c r="AY26" s="763"/>
      <c r="AZ26" s="761" t="s">
        <v>394</v>
      </c>
      <c r="BA26" s="762"/>
      <c r="BB26" s="762"/>
      <c r="BC26" s="762"/>
      <c r="BD26" s="763"/>
      <c r="BE26" s="761" t="s">
        <v>369</v>
      </c>
      <c r="BF26" s="762"/>
      <c r="BG26" s="762"/>
      <c r="BH26" s="762"/>
      <c r="BI26" s="768"/>
      <c r="BJ26" s="218"/>
      <c r="BK26" s="218"/>
      <c r="BL26" s="218"/>
      <c r="BM26" s="218"/>
      <c r="BN26" s="218"/>
      <c r="BO26" s="227"/>
      <c r="BP26" s="227"/>
      <c r="BQ26" s="224">
        <v>20</v>
      </c>
      <c r="BR26" s="22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1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18"/>
      <c r="BK27" s="218"/>
      <c r="BL27" s="218"/>
      <c r="BM27" s="218"/>
      <c r="BN27" s="218"/>
      <c r="BO27" s="227"/>
      <c r="BP27" s="227"/>
      <c r="BQ27" s="224">
        <v>21</v>
      </c>
      <c r="BR27" s="22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16"/>
    </row>
    <row r="28" spans="1:131" ht="26.25" customHeight="1" thickTop="1" x14ac:dyDescent="0.15">
      <c r="A28" s="228">
        <v>1</v>
      </c>
      <c r="B28" s="777" t="s">
        <v>395</v>
      </c>
      <c r="C28" s="778"/>
      <c r="D28" s="778"/>
      <c r="E28" s="778"/>
      <c r="F28" s="778"/>
      <c r="G28" s="778"/>
      <c r="H28" s="778"/>
      <c r="I28" s="778"/>
      <c r="J28" s="778"/>
      <c r="K28" s="778"/>
      <c r="L28" s="778"/>
      <c r="M28" s="778"/>
      <c r="N28" s="778"/>
      <c r="O28" s="778"/>
      <c r="P28" s="779"/>
      <c r="Q28" s="850">
        <v>1067</v>
      </c>
      <c r="R28" s="851"/>
      <c r="S28" s="851"/>
      <c r="T28" s="851"/>
      <c r="U28" s="851"/>
      <c r="V28" s="851">
        <v>829</v>
      </c>
      <c r="W28" s="851"/>
      <c r="X28" s="851"/>
      <c r="Y28" s="851"/>
      <c r="Z28" s="851"/>
      <c r="AA28" s="851">
        <v>238</v>
      </c>
      <c r="AB28" s="851"/>
      <c r="AC28" s="851"/>
      <c r="AD28" s="851"/>
      <c r="AE28" s="852"/>
      <c r="AF28" s="853">
        <v>238</v>
      </c>
      <c r="AG28" s="851"/>
      <c r="AH28" s="851"/>
      <c r="AI28" s="851"/>
      <c r="AJ28" s="854"/>
      <c r="AK28" s="855">
        <v>131</v>
      </c>
      <c r="AL28" s="856"/>
      <c r="AM28" s="856"/>
      <c r="AN28" s="856"/>
      <c r="AO28" s="856"/>
      <c r="AP28" s="856" t="s">
        <v>593</v>
      </c>
      <c r="AQ28" s="856"/>
      <c r="AR28" s="856"/>
      <c r="AS28" s="856"/>
      <c r="AT28" s="856"/>
      <c r="AU28" s="856" t="s">
        <v>516</v>
      </c>
      <c r="AV28" s="856"/>
      <c r="AW28" s="856"/>
      <c r="AX28" s="856"/>
      <c r="AY28" s="856"/>
      <c r="AZ28" s="857" t="s">
        <v>593</v>
      </c>
      <c r="BA28" s="857"/>
      <c r="BB28" s="857"/>
      <c r="BC28" s="857"/>
      <c r="BD28" s="857"/>
      <c r="BE28" s="848"/>
      <c r="BF28" s="848"/>
      <c r="BG28" s="848"/>
      <c r="BH28" s="848"/>
      <c r="BI28" s="849"/>
      <c r="BJ28" s="218"/>
      <c r="BK28" s="218"/>
      <c r="BL28" s="218"/>
      <c r="BM28" s="218"/>
      <c r="BN28" s="218"/>
      <c r="BO28" s="227"/>
      <c r="BP28" s="227"/>
      <c r="BQ28" s="224">
        <v>22</v>
      </c>
      <c r="BR28" s="22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16"/>
    </row>
    <row r="29" spans="1:131" ht="26.25" customHeight="1" x14ac:dyDescent="0.15">
      <c r="A29" s="228">
        <v>2</v>
      </c>
      <c r="B29" s="808" t="s">
        <v>396</v>
      </c>
      <c r="C29" s="809"/>
      <c r="D29" s="809"/>
      <c r="E29" s="809"/>
      <c r="F29" s="809"/>
      <c r="G29" s="809"/>
      <c r="H29" s="809"/>
      <c r="I29" s="809"/>
      <c r="J29" s="809"/>
      <c r="K29" s="809"/>
      <c r="L29" s="809"/>
      <c r="M29" s="809"/>
      <c r="N29" s="809"/>
      <c r="O29" s="809"/>
      <c r="P29" s="810"/>
      <c r="Q29" s="811">
        <v>86</v>
      </c>
      <c r="R29" s="812"/>
      <c r="S29" s="812"/>
      <c r="T29" s="812"/>
      <c r="U29" s="812"/>
      <c r="V29" s="812">
        <v>86</v>
      </c>
      <c r="W29" s="812"/>
      <c r="X29" s="812"/>
      <c r="Y29" s="812"/>
      <c r="Z29" s="812"/>
      <c r="AA29" s="812" t="s">
        <v>593</v>
      </c>
      <c r="AB29" s="812"/>
      <c r="AC29" s="812"/>
      <c r="AD29" s="812"/>
      <c r="AE29" s="813"/>
      <c r="AF29" s="814" t="s">
        <v>593</v>
      </c>
      <c r="AG29" s="815"/>
      <c r="AH29" s="815"/>
      <c r="AI29" s="815"/>
      <c r="AJ29" s="816"/>
      <c r="AK29" s="862">
        <v>33</v>
      </c>
      <c r="AL29" s="858"/>
      <c r="AM29" s="858"/>
      <c r="AN29" s="858"/>
      <c r="AO29" s="858"/>
      <c r="AP29" s="858" t="s">
        <v>593</v>
      </c>
      <c r="AQ29" s="858"/>
      <c r="AR29" s="858"/>
      <c r="AS29" s="858"/>
      <c r="AT29" s="858"/>
      <c r="AU29" s="858" t="s">
        <v>516</v>
      </c>
      <c r="AV29" s="858"/>
      <c r="AW29" s="858"/>
      <c r="AX29" s="858"/>
      <c r="AY29" s="858"/>
      <c r="AZ29" s="859" t="s">
        <v>593</v>
      </c>
      <c r="BA29" s="859"/>
      <c r="BB29" s="859"/>
      <c r="BC29" s="859"/>
      <c r="BD29" s="859"/>
      <c r="BE29" s="860"/>
      <c r="BF29" s="860"/>
      <c r="BG29" s="860"/>
      <c r="BH29" s="860"/>
      <c r="BI29" s="861"/>
      <c r="BJ29" s="218"/>
      <c r="BK29" s="218"/>
      <c r="BL29" s="218"/>
      <c r="BM29" s="218"/>
      <c r="BN29" s="218"/>
      <c r="BO29" s="227"/>
      <c r="BP29" s="227"/>
      <c r="BQ29" s="224">
        <v>23</v>
      </c>
      <c r="BR29" s="22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16"/>
    </row>
    <row r="30" spans="1:131" ht="26.25" customHeight="1" x14ac:dyDescent="0.15">
      <c r="A30" s="228">
        <v>3</v>
      </c>
      <c r="B30" s="808" t="s">
        <v>397</v>
      </c>
      <c r="C30" s="809"/>
      <c r="D30" s="809"/>
      <c r="E30" s="809"/>
      <c r="F30" s="809"/>
      <c r="G30" s="809"/>
      <c r="H30" s="809"/>
      <c r="I30" s="809"/>
      <c r="J30" s="809"/>
      <c r="K30" s="809"/>
      <c r="L30" s="809"/>
      <c r="M30" s="809"/>
      <c r="N30" s="809"/>
      <c r="O30" s="809"/>
      <c r="P30" s="810"/>
      <c r="Q30" s="811">
        <v>860</v>
      </c>
      <c r="R30" s="812"/>
      <c r="S30" s="812"/>
      <c r="T30" s="812"/>
      <c r="U30" s="812"/>
      <c r="V30" s="812">
        <v>787</v>
      </c>
      <c r="W30" s="812"/>
      <c r="X30" s="812"/>
      <c r="Y30" s="812"/>
      <c r="Z30" s="812"/>
      <c r="AA30" s="812">
        <v>73</v>
      </c>
      <c r="AB30" s="812"/>
      <c r="AC30" s="812"/>
      <c r="AD30" s="812"/>
      <c r="AE30" s="813"/>
      <c r="AF30" s="814">
        <v>73</v>
      </c>
      <c r="AG30" s="815"/>
      <c r="AH30" s="815"/>
      <c r="AI30" s="815"/>
      <c r="AJ30" s="816"/>
      <c r="AK30" s="862">
        <v>126</v>
      </c>
      <c r="AL30" s="858"/>
      <c r="AM30" s="858"/>
      <c r="AN30" s="858"/>
      <c r="AO30" s="858"/>
      <c r="AP30" s="858" t="s">
        <v>593</v>
      </c>
      <c r="AQ30" s="858"/>
      <c r="AR30" s="858"/>
      <c r="AS30" s="858"/>
      <c r="AT30" s="858"/>
      <c r="AU30" s="858" t="s">
        <v>516</v>
      </c>
      <c r="AV30" s="858"/>
      <c r="AW30" s="858"/>
      <c r="AX30" s="858"/>
      <c r="AY30" s="858"/>
      <c r="AZ30" s="859" t="s">
        <v>593</v>
      </c>
      <c r="BA30" s="859"/>
      <c r="BB30" s="859"/>
      <c r="BC30" s="859"/>
      <c r="BD30" s="859"/>
      <c r="BE30" s="860"/>
      <c r="BF30" s="860"/>
      <c r="BG30" s="860"/>
      <c r="BH30" s="860"/>
      <c r="BI30" s="861"/>
      <c r="BJ30" s="218"/>
      <c r="BK30" s="218"/>
      <c r="BL30" s="218"/>
      <c r="BM30" s="218"/>
      <c r="BN30" s="218"/>
      <c r="BO30" s="227"/>
      <c r="BP30" s="227"/>
      <c r="BQ30" s="224">
        <v>24</v>
      </c>
      <c r="BR30" s="22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16"/>
    </row>
    <row r="31" spans="1:131" ht="26.25" customHeight="1" x14ac:dyDescent="0.15">
      <c r="A31" s="228">
        <v>4</v>
      </c>
      <c r="B31" s="808" t="s">
        <v>398</v>
      </c>
      <c r="C31" s="809"/>
      <c r="D31" s="809"/>
      <c r="E31" s="809"/>
      <c r="F31" s="809"/>
      <c r="G31" s="809"/>
      <c r="H31" s="809"/>
      <c r="I31" s="809"/>
      <c r="J31" s="809"/>
      <c r="K31" s="809"/>
      <c r="L31" s="809"/>
      <c r="M31" s="809"/>
      <c r="N31" s="809"/>
      <c r="O31" s="809"/>
      <c r="P31" s="810"/>
      <c r="Q31" s="811">
        <v>110</v>
      </c>
      <c r="R31" s="812"/>
      <c r="S31" s="812"/>
      <c r="T31" s="812"/>
      <c r="U31" s="812"/>
      <c r="V31" s="812">
        <v>93</v>
      </c>
      <c r="W31" s="812"/>
      <c r="X31" s="812"/>
      <c r="Y31" s="812"/>
      <c r="Z31" s="812"/>
      <c r="AA31" s="812">
        <v>17</v>
      </c>
      <c r="AB31" s="812"/>
      <c r="AC31" s="812"/>
      <c r="AD31" s="812"/>
      <c r="AE31" s="813"/>
      <c r="AF31" s="814">
        <v>15</v>
      </c>
      <c r="AG31" s="815"/>
      <c r="AH31" s="815"/>
      <c r="AI31" s="815"/>
      <c r="AJ31" s="816"/>
      <c r="AK31" s="862">
        <v>26</v>
      </c>
      <c r="AL31" s="858"/>
      <c r="AM31" s="858"/>
      <c r="AN31" s="858"/>
      <c r="AO31" s="858"/>
      <c r="AP31" s="858">
        <v>558</v>
      </c>
      <c r="AQ31" s="858"/>
      <c r="AR31" s="858"/>
      <c r="AS31" s="858"/>
      <c r="AT31" s="858"/>
      <c r="AU31" s="858">
        <v>279</v>
      </c>
      <c r="AV31" s="858"/>
      <c r="AW31" s="858"/>
      <c r="AX31" s="858"/>
      <c r="AY31" s="858"/>
      <c r="AZ31" s="859" t="s">
        <v>593</v>
      </c>
      <c r="BA31" s="859"/>
      <c r="BB31" s="859"/>
      <c r="BC31" s="859"/>
      <c r="BD31" s="859"/>
      <c r="BE31" s="860" t="s">
        <v>399</v>
      </c>
      <c r="BF31" s="860"/>
      <c r="BG31" s="860"/>
      <c r="BH31" s="860"/>
      <c r="BI31" s="861"/>
      <c r="BJ31" s="218"/>
      <c r="BK31" s="218"/>
      <c r="BL31" s="218"/>
      <c r="BM31" s="218"/>
      <c r="BN31" s="218"/>
      <c r="BO31" s="227"/>
      <c r="BP31" s="227"/>
      <c r="BQ31" s="224">
        <v>25</v>
      </c>
      <c r="BR31" s="22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16"/>
    </row>
    <row r="32" spans="1:131" ht="26.25" customHeight="1" x14ac:dyDescent="0.15">
      <c r="A32" s="228">
        <v>5</v>
      </c>
      <c r="B32" s="808" t="s">
        <v>400</v>
      </c>
      <c r="C32" s="809"/>
      <c r="D32" s="809"/>
      <c r="E32" s="809"/>
      <c r="F32" s="809"/>
      <c r="G32" s="809"/>
      <c r="H32" s="809"/>
      <c r="I32" s="809"/>
      <c r="J32" s="809"/>
      <c r="K32" s="809"/>
      <c r="L32" s="809"/>
      <c r="M32" s="809"/>
      <c r="N32" s="809"/>
      <c r="O32" s="809"/>
      <c r="P32" s="810"/>
      <c r="Q32" s="811">
        <v>20</v>
      </c>
      <c r="R32" s="812"/>
      <c r="S32" s="812"/>
      <c r="T32" s="812"/>
      <c r="U32" s="812"/>
      <c r="V32" s="812">
        <v>12</v>
      </c>
      <c r="W32" s="812"/>
      <c r="X32" s="812"/>
      <c r="Y32" s="812"/>
      <c r="Z32" s="812"/>
      <c r="AA32" s="812">
        <v>8</v>
      </c>
      <c r="AB32" s="812"/>
      <c r="AC32" s="812"/>
      <c r="AD32" s="812"/>
      <c r="AE32" s="813"/>
      <c r="AF32" s="814">
        <v>148</v>
      </c>
      <c r="AG32" s="815"/>
      <c r="AH32" s="815"/>
      <c r="AI32" s="815"/>
      <c r="AJ32" s="816"/>
      <c r="AK32" s="862" t="s">
        <v>593</v>
      </c>
      <c r="AL32" s="858"/>
      <c r="AM32" s="858"/>
      <c r="AN32" s="858"/>
      <c r="AO32" s="858"/>
      <c r="AP32" s="858" t="s">
        <v>593</v>
      </c>
      <c r="AQ32" s="858"/>
      <c r="AR32" s="858"/>
      <c r="AS32" s="858"/>
      <c r="AT32" s="858"/>
      <c r="AU32" s="858" t="s">
        <v>516</v>
      </c>
      <c r="AV32" s="858"/>
      <c r="AW32" s="858"/>
      <c r="AX32" s="858"/>
      <c r="AY32" s="858"/>
      <c r="AZ32" s="859" t="s">
        <v>593</v>
      </c>
      <c r="BA32" s="859"/>
      <c r="BB32" s="859"/>
      <c r="BC32" s="859"/>
      <c r="BD32" s="859"/>
      <c r="BE32" s="860" t="s">
        <v>401</v>
      </c>
      <c r="BF32" s="860"/>
      <c r="BG32" s="860"/>
      <c r="BH32" s="860"/>
      <c r="BI32" s="861"/>
      <c r="BJ32" s="218"/>
      <c r="BK32" s="218"/>
      <c r="BL32" s="218"/>
      <c r="BM32" s="218"/>
      <c r="BN32" s="218"/>
      <c r="BO32" s="227"/>
      <c r="BP32" s="227"/>
      <c r="BQ32" s="224">
        <v>26</v>
      </c>
      <c r="BR32" s="22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16"/>
    </row>
    <row r="33" spans="1:131" ht="26.25" customHeight="1" x14ac:dyDescent="0.15">
      <c r="A33" s="22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18"/>
      <c r="BK33" s="218"/>
      <c r="BL33" s="218"/>
      <c r="BM33" s="218"/>
      <c r="BN33" s="218"/>
      <c r="BO33" s="227"/>
      <c r="BP33" s="227"/>
      <c r="BQ33" s="224">
        <v>27</v>
      </c>
      <c r="BR33" s="22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16"/>
    </row>
    <row r="34" spans="1:131" ht="26.25" customHeight="1" x14ac:dyDescent="0.15">
      <c r="A34" s="22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18"/>
      <c r="BK34" s="218"/>
      <c r="BL34" s="218"/>
      <c r="BM34" s="218"/>
      <c r="BN34" s="218"/>
      <c r="BO34" s="227"/>
      <c r="BP34" s="227"/>
      <c r="BQ34" s="224">
        <v>28</v>
      </c>
      <c r="BR34" s="22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16"/>
    </row>
    <row r="35" spans="1:131" ht="26.25" customHeight="1" x14ac:dyDescent="0.15">
      <c r="A35" s="22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18"/>
      <c r="BK35" s="218"/>
      <c r="BL35" s="218"/>
      <c r="BM35" s="218"/>
      <c r="BN35" s="218"/>
      <c r="BO35" s="227"/>
      <c r="BP35" s="227"/>
      <c r="BQ35" s="224">
        <v>29</v>
      </c>
      <c r="BR35" s="22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16"/>
    </row>
    <row r="36" spans="1:131" ht="26.25" customHeight="1" x14ac:dyDescent="0.15">
      <c r="A36" s="22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18"/>
      <c r="BK36" s="218"/>
      <c r="BL36" s="218"/>
      <c r="BM36" s="218"/>
      <c r="BN36" s="218"/>
      <c r="BO36" s="227"/>
      <c r="BP36" s="227"/>
      <c r="BQ36" s="224">
        <v>30</v>
      </c>
      <c r="BR36" s="22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16"/>
    </row>
    <row r="37" spans="1:131" ht="26.25" customHeight="1" x14ac:dyDescent="0.15">
      <c r="A37" s="22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18"/>
      <c r="BK37" s="218"/>
      <c r="BL37" s="218"/>
      <c r="BM37" s="218"/>
      <c r="BN37" s="218"/>
      <c r="BO37" s="227"/>
      <c r="BP37" s="227"/>
      <c r="BQ37" s="224">
        <v>31</v>
      </c>
      <c r="BR37" s="22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16"/>
    </row>
    <row r="38" spans="1:131" ht="26.25" customHeight="1" x14ac:dyDescent="0.15">
      <c r="A38" s="22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18"/>
      <c r="BK38" s="218"/>
      <c r="BL38" s="218"/>
      <c r="BM38" s="218"/>
      <c r="BN38" s="218"/>
      <c r="BO38" s="227"/>
      <c r="BP38" s="227"/>
      <c r="BQ38" s="224">
        <v>32</v>
      </c>
      <c r="BR38" s="22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16"/>
    </row>
    <row r="39" spans="1:131" ht="26.25" customHeight="1" x14ac:dyDescent="0.15">
      <c r="A39" s="22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18"/>
      <c r="BK39" s="218"/>
      <c r="BL39" s="218"/>
      <c r="BM39" s="218"/>
      <c r="BN39" s="218"/>
      <c r="BO39" s="227"/>
      <c r="BP39" s="227"/>
      <c r="BQ39" s="224">
        <v>33</v>
      </c>
      <c r="BR39" s="22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16"/>
    </row>
    <row r="40" spans="1:131" ht="26.25" customHeight="1" x14ac:dyDescent="0.15">
      <c r="A40" s="22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18"/>
      <c r="BK40" s="218"/>
      <c r="BL40" s="218"/>
      <c r="BM40" s="218"/>
      <c r="BN40" s="218"/>
      <c r="BO40" s="227"/>
      <c r="BP40" s="227"/>
      <c r="BQ40" s="224">
        <v>34</v>
      </c>
      <c r="BR40" s="22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16"/>
    </row>
    <row r="41" spans="1:131" ht="26.25" customHeight="1" x14ac:dyDescent="0.15">
      <c r="A41" s="22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18"/>
      <c r="BK41" s="218"/>
      <c r="BL41" s="218"/>
      <c r="BM41" s="218"/>
      <c r="BN41" s="218"/>
      <c r="BO41" s="227"/>
      <c r="BP41" s="227"/>
      <c r="BQ41" s="224">
        <v>35</v>
      </c>
      <c r="BR41" s="22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16"/>
    </row>
    <row r="42" spans="1:131" ht="26.25" customHeight="1" x14ac:dyDescent="0.15">
      <c r="A42" s="22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18"/>
      <c r="BK42" s="218"/>
      <c r="BL42" s="218"/>
      <c r="BM42" s="218"/>
      <c r="BN42" s="218"/>
      <c r="BO42" s="227"/>
      <c r="BP42" s="227"/>
      <c r="BQ42" s="224">
        <v>36</v>
      </c>
      <c r="BR42" s="22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16"/>
    </row>
    <row r="43" spans="1:131" ht="26.25" customHeight="1" x14ac:dyDescent="0.15">
      <c r="A43" s="22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18"/>
      <c r="BK43" s="218"/>
      <c r="BL43" s="218"/>
      <c r="BM43" s="218"/>
      <c r="BN43" s="218"/>
      <c r="BO43" s="227"/>
      <c r="BP43" s="227"/>
      <c r="BQ43" s="224">
        <v>37</v>
      </c>
      <c r="BR43" s="22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16"/>
    </row>
    <row r="44" spans="1:131" ht="26.25" customHeight="1" x14ac:dyDescent="0.15">
      <c r="A44" s="22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18"/>
      <c r="BK44" s="218"/>
      <c r="BL44" s="218"/>
      <c r="BM44" s="218"/>
      <c r="BN44" s="218"/>
      <c r="BO44" s="227"/>
      <c r="BP44" s="227"/>
      <c r="BQ44" s="224">
        <v>38</v>
      </c>
      <c r="BR44" s="22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16"/>
    </row>
    <row r="45" spans="1:131" ht="26.25" customHeight="1" x14ac:dyDescent="0.15">
      <c r="A45" s="22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18"/>
      <c r="BK45" s="218"/>
      <c r="BL45" s="218"/>
      <c r="BM45" s="218"/>
      <c r="BN45" s="218"/>
      <c r="BO45" s="227"/>
      <c r="BP45" s="227"/>
      <c r="BQ45" s="224">
        <v>39</v>
      </c>
      <c r="BR45" s="22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16"/>
    </row>
    <row r="46" spans="1:131" ht="26.25" customHeight="1" x14ac:dyDescent="0.15">
      <c r="A46" s="22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18"/>
      <c r="BK46" s="218"/>
      <c r="BL46" s="218"/>
      <c r="BM46" s="218"/>
      <c r="BN46" s="218"/>
      <c r="BO46" s="227"/>
      <c r="BP46" s="227"/>
      <c r="BQ46" s="224">
        <v>40</v>
      </c>
      <c r="BR46" s="22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16"/>
    </row>
    <row r="47" spans="1:131" ht="26.25" customHeight="1" x14ac:dyDescent="0.15">
      <c r="A47" s="22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18"/>
      <c r="BK47" s="218"/>
      <c r="BL47" s="218"/>
      <c r="BM47" s="218"/>
      <c r="BN47" s="218"/>
      <c r="BO47" s="227"/>
      <c r="BP47" s="227"/>
      <c r="BQ47" s="224">
        <v>41</v>
      </c>
      <c r="BR47" s="22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16"/>
    </row>
    <row r="48" spans="1:131" ht="26.25" customHeight="1" x14ac:dyDescent="0.15">
      <c r="A48" s="22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18"/>
      <c r="BK48" s="218"/>
      <c r="BL48" s="218"/>
      <c r="BM48" s="218"/>
      <c r="BN48" s="218"/>
      <c r="BO48" s="227"/>
      <c r="BP48" s="227"/>
      <c r="BQ48" s="224">
        <v>42</v>
      </c>
      <c r="BR48" s="22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16"/>
    </row>
    <row r="49" spans="1:131" ht="26.25" customHeight="1" x14ac:dyDescent="0.15">
      <c r="A49" s="22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18"/>
      <c r="BK49" s="218"/>
      <c r="BL49" s="218"/>
      <c r="BM49" s="218"/>
      <c r="BN49" s="218"/>
      <c r="BO49" s="227"/>
      <c r="BP49" s="227"/>
      <c r="BQ49" s="224">
        <v>43</v>
      </c>
      <c r="BR49" s="22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16"/>
    </row>
    <row r="50" spans="1:131" ht="26.25" customHeight="1" x14ac:dyDescent="0.15">
      <c r="A50" s="22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18"/>
      <c r="BK50" s="218"/>
      <c r="BL50" s="218"/>
      <c r="BM50" s="218"/>
      <c r="BN50" s="218"/>
      <c r="BO50" s="227"/>
      <c r="BP50" s="227"/>
      <c r="BQ50" s="224">
        <v>44</v>
      </c>
      <c r="BR50" s="22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16"/>
    </row>
    <row r="51" spans="1:131" ht="26.25" customHeight="1" x14ac:dyDescent="0.15">
      <c r="A51" s="22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18"/>
      <c r="BK51" s="218"/>
      <c r="BL51" s="218"/>
      <c r="BM51" s="218"/>
      <c r="BN51" s="218"/>
      <c r="BO51" s="227"/>
      <c r="BP51" s="227"/>
      <c r="BQ51" s="224">
        <v>45</v>
      </c>
      <c r="BR51" s="22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16"/>
    </row>
    <row r="52" spans="1:131" ht="26.25" customHeight="1" x14ac:dyDescent="0.15">
      <c r="A52" s="22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18"/>
      <c r="BK52" s="218"/>
      <c r="BL52" s="218"/>
      <c r="BM52" s="218"/>
      <c r="BN52" s="218"/>
      <c r="BO52" s="227"/>
      <c r="BP52" s="227"/>
      <c r="BQ52" s="224">
        <v>46</v>
      </c>
      <c r="BR52" s="22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16"/>
    </row>
    <row r="53" spans="1:131" ht="26.25" customHeight="1" x14ac:dyDescent="0.15">
      <c r="A53" s="22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18"/>
      <c r="BK53" s="218"/>
      <c r="BL53" s="218"/>
      <c r="BM53" s="218"/>
      <c r="BN53" s="218"/>
      <c r="BO53" s="227"/>
      <c r="BP53" s="227"/>
      <c r="BQ53" s="224">
        <v>47</v>
      </c>
      <c r="BR53" s="22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16"/>
    </row>
    <row r="54" spans="1:131" ht="26.25" customHeight="1" x14ac:dyDescent="0.15">
      <c r="A54" s="22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18"/>
      <c r="BK54" s="218"/>
      <c r="BL54" s="218"/>
      <c r="BM54" s="218"/>
      <c r="BN54" s="218"/>
      <c r="BO54" s="227"/>
      <c r="BP54" s="227"/>
      <c r="BQ54" s="224">
        <v>48</v>
      </c>
      <c r="BR54" s="22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16"/>
    </row>
    <row r="55" spans="1:131" ht="26.25" customHeight="1" x14ac:dyDescent="0.15">
      <c r="A55" s="22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18"/>
      <c r="BK55" s="218"/>
      <c r="BL55" s="218"/>
      <c r="BM55" s="218"/>
      <c r="BN55" s="218"/>
      <c r="BO55" s="227"/>
      <c r="BP55" s="227"/>
      <c r="BQ55" s="224">
        <v>49</v>
      </c>
      <c r="BR55" s="22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16"/>
    </row>
    <row r="56" spans="1:131" ht="26.25" customHeight="1" x14ac:dyDescent="0.15">
      <c r="A56" s="22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18"/>
      <c r="BK56" s="218"/>
      <c r="BL56" s="218"/>
      <c r="BM56" s="218"/>
      <c r="BN56" s="218"/>
      <c r="BO56" s="227"/>
      <c r="BP56" s="227"/>
      <c r="BQ56" s="224">
        <v>50</v>
      </c>
      <c r="BR56" s="22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16"/>
    </row>
    <row r="57" spans="1:131" ht="26.25" customHeight="1" x14ac:dyDescent="0.15">
      <c r="A57" s="22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18"/>
      <c r="BK57" s="218"/>
      <c r="BL57" s="218"/>
      <c r="BM57" s="218"/>
      <c r="BN57" s="218"/>
      <c r="BO57" s="227"/>
      <c r="BP57" s="227"/>
      <c r="BQ57" s="224">
        <v>51</v>
      </c>
      <c r="BR57" s="22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16"/>
    </row>
    <row r="58" spans="1:131" ht="26.25" customHeight="1" x14ac:dyDescent="0.15">
      <c r="A58" s="22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18"/>
      <c r="BK58" s="218"/>
      <c r="BL58" s="218"/>
      <c r="BM58" s="218"/>
      <c r="BN58" s="218"/>
      <c r="BO58" s="227"/>
      <c r="BP58" s="227"/>
      <c r="BQ58" s="224">
        <v>52</v>
      </c>
      <c r="BR58" s="22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16"/>
    </row>
    <row r="59" spans="1:131" ht="26.25" customHeight="1" x14ac:dyDescent="0.15">
      <c r="A59" s="22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18"/>
      <c r="BK59" s="218"/>
      <c r="BL59" s="218"/>
      <c r="BM59" s="218"/>
      <c r="BN59" s="218"/>
      <c r="BO59" s="227"/>
      <c r="BP59" s="227"/>
      <c r="BQ59" s="224">
        <v>53</v>
      </c>
      <c r="BR59" s="22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16"/>
    </row>
    <row r="60" spans="1:131" ht="26.25" customHeight="1" x14ac:dyDescent="0.15">
      <c r="A60" s="22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18"/>
      <c r="BK60" s="218"/>
      <c r="BL60" s="218"/>
      <c r="BM60" s="218"/>
      <c r="BN60" s="218"/>
      <c r="BO60" s="227"/>
      <c r="BP60" s="227"/>
      <c r="BQ60" s="224">
        <v>54</v>
      </c>
      <c r="BR60" s="22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16"/>
    </row>
    <row r="61" spans="1:131" ht="26.25" customHeight="1" thickBot="1" x14ac:dyDescent="0.2">
      <c r="A61" s="22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18"/>
      <c r="BK61" s="218"/>
      <c r="BL61" s="218"/>
      <c r="BM61" s="218"/>
      <c r="BN61" s="218"/>
      <c r="BO61" s="227"/>
      <c r="BP61" s="227"/>
      <c r="BQ61" s="224">
        <v>55</v>
      </c>
      <c r="BR61" s="22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16"/>
    </row>
    <row r="62" spans="1:131" ht="26.25" customHeight="1" x14ac:dyDescent="0.15">
      <c r="A62" s="22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402</v>
      </c>
      <c r="BK62" s="834"/>
      <c r="BL62" s="834"/>
      <c r="BM62" s="834"/>
      <c r="BN62" s="835"/>
      <c r="BO62" s="227"/>
      <c r="BP62" s="227"/>
      <c r="BQ62" s="224">
        <v>56</v>
      </c>
      <c r="BR62" s="22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16"/>
    </row>
    <row r="63" spans="1:131" ht="26.25" customHeight="1" thickBot="1" x14ac:dyDescent="0.2">
      <c r="A63" s="226" t="s">
        <v>382</v>
      </c>
      <c r="B63" s="817" t="s">
        <v>403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474</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404</v>
      </c>
      <c r="BK63" s="880"/>
      <c r="BL63" s="880"/>
      <c r="BM63" s="880"/>
      <c r="BN63" s="881"/>
      <c r="BO63" s="227"/>
      <c r="BP63" s="227"/>
      <c r="BQ63" s="224">
        <v>57</v>
      </c>
      <c r="BR63" s="22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16"/>
    </row>
    <row r="65" spans="1:131" ht="26.25" customHeight="1" thickBot="1" x14ac:dyDescent="0.2">
      <c r="A65" s="218" t="s">
        <v>405</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16"/>
    </row>
    <row r="66" spans="1:131" ht="26.25" customHeight="1" x14ac:dyDescent="0.15">
      <c r="A66" s="755" t="s">
        <v>406</v>
      </c>
      <c r="B66" s="756"/>
      <c r="C66" s="756"/>
      <c r="D66" s="756"/>
      <c r="E66" s="756"/>
      <c r="F66" s="756"/>
      <c r="G66" s="756"/>
      <c r="H66" s="756"/>
      <c r="I66" s="756"/>
      <c r="J66" s="756"/>
      <c r="K66" s="756"/>
      <c r="L66" s="756"/>
      <c r="M66" s="756"/>
      <c r="N66" s="756"/>
      <c r="O66" s="756"/>
      <c r="P66" s="757"/>
      <c r="Q66" s="761" t="s">
        <v>407</v>
      </c>
      <c r="R66" s="762"/>
      <c r="S66" s="762"/>
      <c r="T66" s="762"/>
      <c r="U66" s="763"/>
      <c r="V66" s="761" t="s">
        <v>408</v>
      </c>
      <c r="W66" s="762"/>
      <c r="X66" s="762"/>
      <c r="Y66" s="762"/>
      <c r="Z66" s="763"/>
      <c r="AA66" s="761" t="s">
        <v>409</v>
      </c>
      <c r="AB66" s="762"/>
      <c r="AC66" s="762"/>
      <c r="AD66" s="762"/>
      <c r="AE66" s="763"/>
      <c r="AF66" s="882" t="s">
        <v>410</v>
      </c>
      <c r="AG66" s="843"/>
      <c r="AH66" s="843"/>
      <c r="AI66" s="843"/>
      <c r="AJ66" s="883"/>
      <c r="AK66" s="761" t="s">
        <v>391</v>
      </c>
      <c r="AL66" s="756"/>
      <c r="AM66" s="756"/>
      <c r="AN66" s="756"/>
      <c r="AO66" s="757"/>
      <c r="AP66" s="761" t="s">
        <v>411</v>
      </c>
      <c r="AQ66" s="762"/>
      <c r="AR66" s="762"/>
      <c r="AS66" s="762"/>
      <c r="AT66" s="763"/>
      <c r="AU66" s="761" t="s">
        <v>412</v>
      </c>
      <c r="AV66" s="762"/>
      <c r="AW66" s="762"/>
      <c r="AX66" s="762"/>
      <c r="AY66" s="763"/>
      <c r="AZ66" s="761" t="s">
        <v>369</v>
      </c>
      <c r="BA66" s="762"/>
      <c r="BB66" s="762"/>
      <c r="BC66" s="762"/>
      <c r="BD66" s="768"/>
      <c r="BE66" s="227"/>
      <c r="BF66" s="227"/>
      <c r="BG66" s="227"/>
      <c r="BH66" s="227"/>
      <c r="BI66" s="227"/>
      <c r="BJ66" s="227"/>
      <c r="BK66" s="227"/>
      <c r="BL66" s="227"/>
      <c r="BM66" s="227"/>
      <c r="BN66" s="227"/>
      <c r="BO66" s="227"/>
      <c r="BP66" s="227"/>
      <c r="BQ66" s="224">
        <v>60</v>
      </c>
      <c r="BR66" s="22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1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27"/>
      <c r="BF67" s="227"/>
      <c r="BG67" s="227"/>
      <c r="BH67" s="227"/>
      <c r="BI67" s="227"/>
      <c r="BJ67" s="227"/>
      <c r="BK67" s="227"/>
      <c r="BL67" s="227"/>
      <c r="BM67" s="227"/>
      <c r="BN67" s="227"/>
      <c r="BO67" s="227"/>
      <c r="BP67" s="227"/>
      <c r="BQ67" s="224">
        <v>61</v>
      </c>
      <c r="BR67" s="22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16"/>
    </row>
    <row r="68" spans="1:131" ht="26.25" customHeight="1" thickTop="1" x14ac:dyDescent="0.15">
      <c r="A68" s="222">
        <v>1</v>
      </c>
      <c r="B68" s="897" t="s">
        <v>588</v>
      </c>
      <c r="C68" s="898"/>
      <c r="D68" s="898"/>
      <c r="E68" s="898"/>
      <c r="F68" s="898"/>
      <c r="G68" s="898"/>
      <c r="H68" s="898"/>
      <c r="I68" s="898"/>
      <c r="J68" s="898"/>
      <c r="K68" s="898"/>
      <c r="L68" s="898"/>
      <c r="M68" s="898"/>
      <c r="N68" s="898"/>
      <c r="O68" s="898"/>
      <c r="P68" s="899"/>
      <c r="Q68" s="900">
        <v>2147</v>
      </c>
      <c r="R68" s="894"/>
      <c r="S68" s="894"/>
      <c r="T68" s="894"/>
      <c r="U68" s="894"/>
      <c r="V68" s="894">
        <v>2086</v>
      </c>
      <c r="W68" s="894"/>
      <c r="X68" s="894"/>
      <c r="Y68" s="894"/>
      <c r="Z68" s="894"/>
      <c r="AA68" s="894">
        <v>61</v>
      </c>
      <c r="AB68" s="894"/>
      <c r="AC68" s="894"/>
      <c r="AD68" s="894"/>
      <c r="AE68" s="894"/>
      <c r="AF68" s="894">
        <v>61</v>
      </c>
      <c r="AG68" s="894"/>
      <c r="AH68" s="894"/>
      <c r="AI68" s="894"/>
      <c r="AJ68" s="894"/>
      <c r="AK68" s="894" t="s">
        <v>593</v>
      </c>
      <c r="AL68" s="894"/>
      <c r="AM68" s="894"/>
      <c r="AN68" s="894"/>
      <c r="AO68" s="894"/>
      <c r="AP68" s="894">
        <v>22</v>
      </c>
      <c r="AQ68" s="894"/>
      <c r="AR68" s="894"/>
      <c r="AS68" s="894"/>
      <c r="AT68" s="894"/>
      <c r="AU68" s="894" t="s">
        <v>593</v>
      </c>
      <c r="AV68" s="894"/>
      <c r="AW68" s="894"/>
      <c r="AX68" s="894"/>
      <c r="AY68" s="894"/>
      <c r="AZ68" s="895"/>
      <c r="BA68" s="895"/>
      <c r="BB68" s="895"/>
      <c r="BC68" s="895"/>
      <c r="BD68" s="896"/>
      <c r="BE68" s="227"/>
      <c r="BF68" s="227"/>
      <c r="BG68" s="227"/>
      <c r="BH68" s="227"/>
      <c r="BI68" s="227"/>
      <c r="BJ68" s="227"/>
      <c r="BK68" s="227"/>
      <c r="BL68" s="227"/>
      <c r="BM68" s="227"/>
      <c r="BN68" s="227"/>
      <c r="BO68" s="227"/>
      <c r="BP68" s="227"/>
      <c r="BQ68" s="224">
        <v>62</v>
      </c>
      <c r="BR68" s="22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16"/>
    </row>
    <row r="69" spans="1:131" ht="26.25" customHeight="1" x14ac:dyDescent="0.15">
      <c r="A69" s="224">
        <v>2</v>
      </c>
      <c r="B69" s="901" t="s">
        <v>589</v>
      </c>
      <c r="C69" s="902"/>
      <c r="D69" s="902"/>
      <c r="E69" s="902"/>
      <c r="F69" s="902"/>
      <c r="G69" s="902"/>
      <c r="H69" s="902"/>
      <c r="I69" s="902"/>
      <c r="J69" s="902"/>
      <c r="K69" s="902"/>
      <c r="L69" s="902"/>
      <c r="M69" s="902"/>
      <c r="N69" s="902"/>
      <c r="O69" s="902"/>
      <c r="P69" s="903"/>
      <c r="Q69" s="904">
        <v>8355</v>
      </c>
      <c r="R69" s="858"/>
      <c r="S69" s="858"/>
      <c r="T69" s="858"/>
      <c r="U69" s="858"/>
      <c r="V69" s="858">
        <v>7209</v>
      </c>
      <c r="W69" s="858"/>
      <c r="X69" s="858"/>
      <c r="Y69" s="858"/>
      <c r="Z69" s="858"/>
      <c r="AA69" s="858">
        <v>1146</v>
      </c>
      <c r="AB69" s="858"/>
      <c r="AC69" s="858"/>
      <c r="AD69" s="858"/>
      <c r="AE69" s="858"/>
      <c r="AF69" s="858">
        <v>1146</v>
      </c>
      <c r="AG69" s="858"/>
      <c r="AH69" s="858"/>
      <c r="AI69" s="858"/>
      <c r="AJ69" s="858"/>
      <c r="AK69" s="858">
        <v>13</v>
      </c>
      <c r="AL69" s="858"/>
      <c r="AM69" s="858"/>
      <c r="AN69" s="858"/>
      <c r="AO69" s="858"/>
      <c r="AP69" s="858" t="s">
        <v>593</v>
      </c>
      <c r="AQ69" s="858"/>
      <c r="AR69" s="858"/>
      <c r="AS69" s="858"/>
      <c r="AT69" s="858"/>
      <c r="AU69" s="858" t="s">
        <v>593</v>
      </c>
      <c r="AV69" s="858"/>
      <c r="AW69" s="858"/>
      <c r="AX69" s="858"/>
      <c r="AY69" s="858"/>
      <c r="AZ69" s="860"/>
      <c r="BA69" s="860"/>
      <c r="BB69" s="860"/>
      <c r="BC69" s="860"/>
      <c r="BD69" s="861"/>
      <c r="BE69" s="227"/>
      <c r="BF69" s="227"/>
      <c r="BG69" s="227"/>
      <c r="BH69" s="227"/>
      <c r="BI69" s="227"/>
      <c r="BJ69" s="227"/>
      <c r="BK69" s="227"/>
      <c r="BL69" s="227"/>
      <c r="BM69" s="227"/>
      <c r="BN69" s="227"/>
      <c r="BO69" s="227"/>
      <c r="BP69" s="227"/>
      <c r="BQ69" s="224">
        <v>63</v>
      </c>
      <c r="BR69" s="22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16"/>
    </row>
    <row r="70" spans="1:131" ht="26.25" customHeight="1" x14ac:dyDescent="0.15">
      <c r="A70" s="224">
        <v>3</v>
      </c>
      <c r="B70" s="901" t="s">
        <v>590</v>
      </c>
      <c r="C70" s="902"/>
      <c r="D70" s="902"/>
      <c r="E70" s="902"/>
      <c r="F70" s="902"/>
      <c r="G70" s="902"/>
      <c r="H70" s="902"/>
      <c r="I70" s="902"/>
      <c r="J70" s="902"/>
      <c r="K70" s="902"/>
      <c r="L70" s="902"/>
      <c r="M70" s="902"/>
      <c r="N70" s="902"/>
      <c r="O70" s="902"/>
      <c r="P70" s="903"/>
      <c r="Q70" s="904">
        <v>258</v>
      </c>
      <c r="R70" s="858"/>
      <c r="S70" s="858"/>
      <c r="T70" s="858"/>
      <c r="U70" s="858"/>
      <c r="V70" s="858">
        <v>247</v>
      </c>
      <c r="W70" s="858"/>
      <c r="X70" s="858"/>
      <c r="Y70" s="858"/>
      <c r="Z70" s="858"/>
      <c r="AA70" s="858">
        <v>11</v>
      </c>
      <c r="AB70" s="858"/>
      <c r="AC70" s="858"/>
      <c r="AD70" s="858"/>
      <c r="AE70" s="858"/>
      <c r="AF70" s="858">
        <v>11</v>
      </c>
      <c r="AG70" s="858"/>
      <c r="AH70" s="858"/>
      <c r="AI70" s="858"/>
      <c r="AJ70" s="858"/>
      <c r="AK70" s="858" t="s">
        <v>593</v>
      </c>
      <c r="AL70" s="858"/>
      <c r="AM70" s="858"/>
      <c r="AN70" s="858"/>
      <c r="AO70" s="858"/>
      <c r="AP70" s="858" t="s">
        <v>593</v>
      </c>
      <c r="AQ70" s="858"/>
      <c r="AR70" s="858"/>
      <c r="AS70" s="858"/>
      <c r="AT70" s="858"/>
      <c r="AU70" s="858" t="s">
        <v>593</v>
      </c>
      <c r="AV70" s="858"/>
      <c r="AW70" s="858"/>
      <c r="AX70" s="858"/>
      <c r="AY70" s="858"/>
      <c r="AZ70" s="860"/>
      <c r="BA70" s="860"/>
      <c r="BB70" s="860"/>
      <c r="BC70" s="860"/>
      <c r="BD70" s="861"/>
      <c r="BE70" s="227"/>
      <c r="BF70" s="227"/>
      <c r="BG70" s="227"/>
      <c r="BH70" s="227"/>
      <c r="BI70" s="227"/>
      <c r="BJ70" s="227"/>
      <c r="BK70" s="227"/>
      <c r="BL70" s="227"/>
      <c r="BM70" s="227"/>
      <c r="BN70" s="227"/>
      <c r="BO70" s="227"/>
      <c r="BP70" s="227"/>
      <c r="BQ70" s="224">
        <v>64</v>
      </c>
      <c r="BR70" s="22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16"/>
    </row>
    <row r="71" spans="1:131" ht="26.25" customHeight="1" x14ac:dyDescent="0.15">
      <c r="A71" s="224">
        <v>4</v>
      </c>
      <c r="B71" s="901" t="s">
        <v>591</v>
      </c>
      <c r="C71" s="902"/>
      <c r="D71" s="902"/>
      <c r="E71" s="902"/>
      <c r="F71" s="902"/>
      <c r="G71" s="902"/>
      <c r="H71" s="902"/>
      <c r="I71" s="902"/>
      <c r="J71" s="902"/>
      <c r="K71" s="902"/>
      <c r="L71" s="902"/>
      <c r="M71" s="902"/>
      <c r="N71" s="902"/>
      <c r="O71" s="902"/>
      <c r="P71" s="903"/>
      <c r="Q71" s="904">
        <v>300630</v>
      </c>
      <c r="R71" s="858"/>
      <c r="S71" s="858"/>
      <c r="T71" s="858"/>
      <c r="U71" s="858"/>
      <c r="V71" s="858">
        <v>289232</v>
      </c>
      <c r="W71" s="858"/>
      <c r="X71" s="858"/>
      <c r="Y71" s="858"/>
      <c r="Z71" s="858"/>
      <c r="AA71" s="858">
        <v>11398</v>
      </c>
      <c r="AB71" s="858"/>
      <c r="AC71" s="858"/>
      <c r="AD71" s="858"/>
      <c r="AE71" s="858"/>
      <c r="AF71" s="858">
        <v>6149</v>
      </c>
      <c r="AG71" s="858"/>
      <c r="AH71" s="858"/>
      <c r="AI71" s="858"/>
      <c r="AJ71" s="858"/>
      <c r="AK71" s="858" t="s">
        <v>593</v>
      </c>
      <c r="AL71" s="858"/>
      <c r="AM71" s="858"/>
      <c r="AN71" s="858"/>
      <c r="AO71" s="858"/>
      <c r="AP71" s="858" t="s">
        <v>593</v>
      </c>
      <c r="AQ71" s="858"/>
      <c r="AR71" s="858"/>
      <c r="AS71" s="858"/>
      <c r="AT71" s="858"/>
      <c r="AU71" s="858" t="s">
        <v>593</v>
      </c>
      <c r="AV71" s="858"/>
      <c r="AW71" s="858"/>
      <c r="AX71" s="858"/>
      <c r="AY71" s="858"/>
      <c r="AZ71" s="860"/>
      <c r="BA71" s="860"/>
      <c r="BB71" s="860"/>
      <c r="BC71" s="860"/>
      <c r="BD71" s="861"/>
      <c r="BE71" s="227"/>
      <c r="BF71" s="227"/>
      <c r="BG71" s="227"/>
      <c r="BH71" s="227"/>
      <c r="BI71" s="227"/>
      <c r="BJ71" s="227"/>
      <c r="BK71" s="227"/>
      <c r="BL71" s="227"/>
      <c r="BM71" s="227"/>
      <c r="BN71" s="227"/>
      <c r="BO71" s="227"/>
      <c r="BP71" s="227"/>
      <c r="BQ71" s="224">
        <v>65</v>
      </c>
      <c r="BR71" s="22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16"/>
    </row>
    <row r="72" spans="1:131" ht="26.25" customHeight="1" x14ac:dyDescent="0.15">
      <c r="A72" s="22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27"/>
      <c r="BF72" s="227"/>
      <c r="BG72" s="227"/>
      <c r="BH72" s="227"/>
      <c r="BI72" s="227"/>
      <c r="BJ72" s="227"/>
      <c r="BK72" s="227"/>
      <c r="BL72" s="227"/>
      <c r="BM72" s="227"/>
      <c r="BN72" s="227"/>
      <c r="BO72" s="227"/>
      <c r="BP72" s="227"/>
      <c r="BQ72" s="224">
        <v>66</v>
      </c>
      <c r="BR72" s="22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16"/>
    </row>
    <row r="73" spans="1:131" ht="26.25" customHeight="1" x14ac:dyDescent="0.15">
      <c r="A73" s="22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27"/>
      <c r="BF73" s="227"/>
      <c r="BG73" s="227"/>
      <c r="BH73" s="227"/>
      <c r="BI73" s="227"/>
      <c r="BJ73" s="227"/>
      <c r="BK73" s="227"/>
      <c r="BL73" s="227"/>
      <c r="BM73" s="227"/>
      <c r="BN73" s="227"/>
      <c r="BO73" s="227"/>
      <c r="BP73" s="227"/>
      <c r="BQ73" s="224">
        <v>67</v>
      </c>
      <c r="BR73" s="22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16"/>
    </row>
    <row r="74" spans="1:131" ht="26.25" customHeight="1" x14ac:dyDescent="0.15">
      <c r="A74" s="22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27"/>
      <c r="BF74" s="227"/>
      <c r="BG74" s="227"/>
      <c r="BH74" s="227"/>
      <c r="BI74" s="227"/>
      <c r="BJ74" s="227"/>
      <c r="BK74" s="227"/>
      <c r="BL74" s="227"/>
      <c r="BM74" s="227"/>
      <c r="BN74" s="227"/>
      <c r="BO74" s="227"/>
      <c r="BP74" s="227"/>
      <c r="BQ74" s="224">
        <v>68</v>
      </c>
      <c r="BR74" s="22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16"/>
    </row>
    <row r="75" spans="1:131" ht="26.25" customHeight="1" x14ac:dyDescent="0.15">
      <c r="A75" s="22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27"/>
      <c r="BF75" s="227"/>
      <c r="BG75" s="227"/>
      <c r="BH75" s="227"/>
      <c r="BI75" s="227"/>
      <c r="BJ75" s="227"/>
      <c r="BK75" s="227"/>
      <c r="BL75" s="227"/>
      <c r="BM75" s="227"/>
      <c r="BN75" s="227"/>
      <c r="BO75" s="227"/>
      <c r="BP75" s="227"/>
      <c r="BQ75" s="224">
        <v>69</v>
      </c>
      <c r="BR75" s="22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16"/>
    </row>
    <row r="76" spans="1:131" ht="26.25" customHeight="1" x14ac:dyDescent="0.15">
      <c r="A76" s="22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27"/>
      <c r="BF76" s="227"/>
      <c r="BG76" s="227"/>
      <c r="BH76" s="227"/>
      <c r="BI76" s="227"/>
      <c r="BJ76" s="227"/>
      <c r="BK76" s="227"/>
      <c r="BL76" s="227"/>
      <c r="BM76" s="227"/>
      <c r="BN76" s="227"/>
      <c r="BO76" s="227"/>
      <c r="BP76" s="227"/>
      <c r="BQ76" s="224">
        <v>70</v>
      </c>
      <c r="BR76" s="22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16"/>
    </row>
    <row r="77" spans="1:131" ht="26.25" customHeight="1" x14ac:dyDescent="0.15">
      <c r="A77" s="22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27"/>
      <c r="BF77" s="227"/>
      <c r="BG77" s="227"/>
      <c r="BH77" s="227"/>
      <c r="BI77" s="227"/>
      <c r="BJ77" s="227"/>
      <c r="BK77" s="227"/>
      <c r="BL77" s="227"/>
      <c r="BM77" s="227"/>
      <c r="BN77" s="227"/>
      <c r="BO77" s="227"/>
      <c r="BP77" s="227"/>
      <c r="BQ77" s="224">
        <v>71</v>
      </c>
      <c r="BR77" s="22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16"/>
    </row>
    <row r="78" spans="1:131" ht="26.25" customHeight="1" x14ac:dyDescent="0.15">
      <c r="A78" s="22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27"/>
      <c r="BF78" s="227"/>
      <c r="BG78" s="227"/>
      <c r="BH78" s="227"/>
      <c r="BI78" s="227"/>
      <c r="BJ78" s="216"/>
      <c r="BK78" s="216"/>
      <c r="BL78" s="216"/>
      <c r="BM78" s="216"/>
      <c r="BN78" s="216"/>
      <c r="BO78" s="227"/>
      <c r="BP78" s="227"/>
      <c r="BQ78" s="224">
        <v>72</v>
      </c>
      <c r="BR78" s="22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16"/>
    </row>
    <row r="79" spans="1:131" ht="26.25" customHeight="1" x14ac:dyDescent="0.15">
      <c r="A79" s="22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27"/>
      <c r="BF79" s="227"/>
      <c r="BG79" s="227"/>
      <c r="BH79" s="227"/>
      <c r="BI79" s="227"/>
      <c r="BJ79" s="216"/>
      <c r="BK79" s="216"/>
      <c r="BL79" s="216"/>
      <c r="BM79" s="216"/>
      <c r="BN79" s="216"/>
      <c r="BO79" s="227"/>
      <c r="BP79" s="227"/>
      <c r="BQ79" s="224">
        <v>73</v>
      </c>
      <c r="BR79" s="22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16"/>
    </row>
    <row r="80" spans="1:131" ht="26.25" customHeight="1" x14ac:dyDescent="0.15">
      <c r="A80" s="22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27"/>
      <c r="BF80" s="227"/>
      <c r="BG80" s="227"/>
      <c r="BH80" s="227"/>
      <c r="BI80" s="227"/>
      <c r="BJ80" s="227"/>
      <c r="BK80" s="227"/>
      <c r="BL80" s="227"/>
      <c r="BM80" s="227"/>
      <c r="BN80" s="227"/>
      <c r="BO80" s="227"/>
      <c r="BP80" s="227"/>
      <c r="BQ80" s="224">
        <v>74</v>
      </c>
      <c r="BR80" s="22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16"/>
    </row>
    <row r="81" spans="1:131" ht="26.25" customHeight="1" x14ac:dyDescent="0.15">
      <c r="A81" s="22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27"/>
      <c r="BF81" s="227"/>
      <c r="BG81" s="227"/>
      <c r="BH81" s="227"/>
      <c r="BI81" s="227"/>
      <c r="BJ81" s="227"/>
      <c r="BK81" s="227"/>
      <c r="BL81" s="227"/>
      <c r="BM81" s="227"/>
      <c r="BN81" s="227"/>
      <c r="BO81" s="227"/>
      <c r="BP81" s="227"/>
      <c r="BQ81" s="224">
        <v>75</v>
      </c>
      <c r="BR81" s="22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16"/>
    </row>
    <row r="82" spans="1:131" ht="26.25" customHeight="1" x14ac:dyDescent="0.15">
      <c r="A82" s="22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27"/>
      <c r="BF82" s="227"/>
      <c r="BG82" s="227"/>
      <c r="BH82" s="227"/>
      <c r="BI82" s="227"/>
      <c r="BJ82" s="227"/>
      <c r="BK82" s="227"/>
      <c r="BL82" s="227"/>
      <c r="BM82" s="227"/>
      <c r="BN82" s="227"/>
      <c r="BO82" s="227"/>
      <c r="BP82" s="227"/>
      <c r="BQ82" s="224">
        <v>76</v>
      </c>
      <c r="BR82" s="22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16"/>
    </row>
    <row r="83" spans="1:131" ht="26.25" customHeight="1" x14ac:dyDescent="0.15">
      <c r="A83" s="22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27"/>
      <c r="BF83" s="227"/>
      <c r="BG83" s="227"/>
      <c r="BH83" s="227"/>
      <c r="BI83" s="227"/>
      <c r="BJ83" s="227"/>
      <c r="BK83" s="227"/>
      <c r="BL83" s="227"/>
      <c r="BM83" s="227"/>
      <c r="BN83" s="227"/>
      <c r="BO83" s="227"/>
      <c r="BP83" s="227"/>
      <c r="BQ83" s="224">
        <v>77</v>
      </c>
      <c r="BR83" s="22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16"/>
    </row>
    <row r="84" spans="1:131" ht="26.25" customHeight="1" x14ac:dyDescent="0.15">
      <c r="A84" s="22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27"/>
      <c r="BF84" s="227"/>
      <c r="BG84" s="227"/>
      <c r="BH84" s="227"/>
      <c r="BI84" s="227"/>
      <c r="BJ84" s="227"/>
      <c r="BK84" s="227"/>
      <c r="BL84" s="227"/>
      <c r="BM84" s="227"/>
      <c r="BN84" s="227"/>
      <c r="BO84" s="227"/>
      <c r="BP84" s="227"/>
      <c r="BQ84" s="224">
        <v>78</v>
      </c>
      <c r="BR84" s="22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16"/>
    </row>
    <row r="85" spans="1:131" ht="26.25" customHeight="1" x14ac:dyDescent="0.15">
      <c r="A85" s="22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27"/>
      <c r="BF85" s="227"/>
      <c r="BG85" s="227"/>
      <c r="BH85" s="227"/>
      <c r="BI85" s="227"/>
      <c r="BJ85" s="227"/>
      <c r="BK85" s="227"/>
      <c r="BL85" s="227"/>
      <c r="BM85" s="227"/>
      <c r="BN85" s="227"/>
      <c r="BO85" s="227"/>
      <c r="BP85" s="227"/>
      <c r="BQ85" s="224">
        <v>79</v>
      </c>
      <c r="BR85" s="22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16"/>
    </row>
    <row r="86" spans="1:131" ht="26.25" customHeight="1" x14ac:dyDescent="0.15">
      <c r="A86" s="22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27"/>
      <c r="BF86" s="227"/>
      <c r="BG86" s="227"/>
      <c r="BH86" s="227"/>
      <c r="BI86" s="227"/>
      <c r="BJ86" s="227"/>
      <c r="BK86" s="227"/>
      <c r="BL86" s="227"/>
      <c r="BM86" s="227"/>
      <c r="BN86" s="227"/>
      <c r="BO86" s="227"/>
      <c r="BP86" s="227"/>
      <c r="BQ86" s="224">
        <v>80</v>
      </c>
      <c r="BR86" s="22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16"/>
    </row>
    <row r="87" spans="1:131" ht="26.25" customHeight="1" x14ac:dyDescent="0.15">
      <c r="A87" s="23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27"/>
      <c r="BF87" s="227"/>
      <c r="BG87" s="227"/>
      <c r="BH87" s="227"/>
      <c r="BI87" s="227"/>
      <c r="BJ87" s="227"/>
      <c r="BK87" s="227"/>
      <c r="BL87" s="227"/>
      <c r="BM87" s="227"/>
      <c r="BN87" s="227"/>
      <c r="BO87" s="227"/>
      <c r="BP87" s="227"/>
      <c r="BQ87" s="224">
        <v>81</v>
      </c>
      <c r="BR87" s="22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16"/>
    </row>
    <row r="88" spans="1:131" ht="26.25" customHeight="1" thickBot="1" x14ac:dyDescent="0.2">
      <c r="A88" s="226" t="s">
        <v>382</v>
      </c>
      <c r="B88" s="817" t="s">
        <v>413</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27"/>
      <c r="BF88" s="227"/>
      <c r="BG88" s="227"/>
      <c r="BH88" s="227"/>
      <c r="BI88" s="227"/>
      <c r="BJ88" s="227"/>
      <c r="BK88" s="227"/>
      <c r="BL88" s="227"/>
      <c r="BM88" s="227"/>
      <c r="BN88" s="227"/>
      <c r="BO88" s="227"/>
      <c r="BP88" s="227"/>
      <c r="BQ88" s="224">
        <v>82</v>
      </c>
      <c r="BR88" s="22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382</v>
      </c>
      <c r="BR102" s="817" t="s">
        <v>414</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43" t="s">
        <v>415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44" t="s">
        <v>416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417</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418</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45" t="s">
        <v>419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16" customFormat="1" ht="26.25" customHeight="1" x14ac:dyDescent="0.15">
      <c r="A109" s="940" t="s">
        <v>421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422</v>
      </c>
      <c r="AB109" s="921"/>
      <c r="AC109" s="921"/>
      <c r="AD109" s="921"/>
      <c r="AE109" s="922"/>
      <c r="AF109" s="920" t="s">
        <v>423</v>
      </c>
      <c r="AG109" s="921"/>
      <c r="AH109" s="921"/>
      <c r="AI109" s="921"/>
      <c r="AJ109" s="922"/>
      <c r="AK109" s="920" t="s">
        <v>296</v>
      </c>
      <c r="AL109" s="921"/>
      <c r="AM109" s="921"/>
      <c r="AN109" s="921"/>
      <c r="AO109" s="922"/>
      <c r="AP109" s="920" t="s">
        <v>424</v>
      </c>
      <c r="AQ109" s="921"/>
      <c r="AR109" s="921"/>
      <c r="AS109" s="921"/>
      <c r="AT109" s="923"/>
      <c r="AU109" s="940" t="s">
        <v>421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422</v>
      </c>
      <c r="BR109" s="921"/>
      <c r="BS109" s="921"/>
      <c r="BT109" s="921"/>
      <c r="BU109" s="922"/>
      <c r="BV109" s="920" t="s">
        <v>423</v>
      </c>
      <c r="BW109" s="921"/>
      <c r="BX109" s="921"/>
      <c r="BY109" s="921"/>
      <c r="BZ109" s="922"/>
      <c r="CA109" s="920" t="s">
        <v>296</v>
      </c>
      <c r="CB109" s="921"/>
      <c r="CC109" s="921"/>
      <c r="CD109" s="921"/>
      <c r="CE109" s="922"/>
      <c r="CF109" s="941" t="s">
        <v>424</v>
      </c>
      <c r="CG109" s="941"/>
      <c r="CH109" s="941"/>
      <c r="CI109" s="941"/>
      <c r="CJ109" s="941"/>
      <c r="CK109" s="920" t="s">
        <v>425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422</v>
      </c>
      <c r="DH109" s="921"/>
      <c r="DI109" s="921"/>
      <c r="DJ109" s="921"/>
      <c r="DK109" s="922"/>
      <c r="DL109" s="920" t="s">
        <v>423</v>
      </c>
      <c r="DM109" s="921"/>
      <c r="DN109" s="921"/>
      <c r="DO109" s="921"/>
      <c r="DP109" s="922"/>
      <c r="DQ109" s="920" t="s">
        <v>296</v>
      </c>
      <c r="DR109" s="921"/>
      <c r="DS109" s="921"/>
      <c r="DT109" s="921"/>
      <c r="DU109" s="922"/>
      <c r="DV109" s="920" t="s">
        <v>424</v>
      </c>
      <c r="DW109" s="921"/>
      <c r="DX109" s="921"/>
      <c r="DY109" s="921"/>
      <c r="DZ109" s="923"/>
    </row>
    <row r="110" spans="1:131" s="216" customFormat="1" ht="26.25" customHeight="1" x14ac:dyDescent="0.15">
      <c r="A110" s="924" t="s">
        <v>426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256739</v>
      </c>
      <c r="AB110" s="928"/>
      <c r="AC110" s="928"/>
      <c r="AD110" s="928"/>
      <c r="AE110" s="929"/>
      <c r="AF110" s="930">
        <v>239171</v>
      </c>
      <c r="AG110" s="928"/>
      <c r="AH110" s="928"/>
      <c r="AI110" s="928"/>
      <c r="AJ110" s="929"/>
      <c r="AK110" s="930">
        <v>278401</v>
      </c>
      <c r="AL110" s="928"/>
      <c r="AM110" s="928"/>
      <c r="AN110" s="928"/>
      <c r="AO110" s="929"/>
      <c r="AP110" s="931">
        <v>13.7</v>
      </c>
      <c r="AQ110" s="932"/>
      <c r="AR110" s="932"/>
      <c r="AS110" s="932"/>
      <c r="AT110" s="933"/>
      <c r="AU110" s="934" t="s">
        <v>72</v>
      </c>
      <c r="AV110" s="935"/>
      <c r="AW110" s="935"/>
      <c r="AX110" s="935"/>
      <c r="AY110" s="935"/>
      <c r="AZ110" s="957" t="s">
        <v>427</v>
      </c>
      <c r="BA110" s="925"/>
      <c r="BB110" s="925"/>
      <c r="BC110" s="925"/>
      <c r="BD110" s="925"/>
      <c r="BE110" s="925"/>
      <c r="BF110" s="925"/>
      <c r="BG110" s="925"/>
      <c r="BH110" s="925"/>
      <c r="BI110" s="925"/>
      <c r="BJ110" s="925"/>
      <c r="BK110" s="925"/>
      <c r="BL110" s="925"/>
      <c r="BM110" s="925"/>
      <c r="BN110" s="925"/>
      <c r="BO110" s="925"/>
      <c r="BP110" s="926"/>
      <c r="BQ110" s="958">
        <v>2298747</v>
      </c>
      <c r="BR110" s="959"/>
      <c r="BS110" s="959"/>
      <c r="BT110" s="959"/>
      <c r="BU110" s="959"/>
      <c r="BV110" s="959">
        <v>2472469</v>
      </c>
      <c r="BW110" s="959"/>
      <c r="BX110" s="959"/>
      <c r="BY110" s="959"/>
      <c r="BZ110" s="959"/>
      <c r="CA110" s="959">
        <v>2610437</v>
      </c>
      <c r="CB110" s="959"/>
      <c r="CC110" s="959"/>
      <c r="CD110" s="959"/>
      <c r="CE110" s="959"/>
      <c r="CF110" s="972">
        <v>128.1</v>
      </c>
      <c r="CG110" s="973"/>
      <c r="CH110" s="973"/>
      <c r="CI110" s="973"/>
      <c r="CJ110" s="973"/>
      <c r="CK110" s="974" t="s">
        <v>428</v>
      </c>
      <c r="CL110" s="975"/>
      <c r="CM110" s="957" t="s">
        <v>429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430</v>
      </c>
      <c r="DH110" s="959"/>
      <c r="DI110" s="959"/>
      <c r="DJ110" s="959"/>
      <c r="DK110" s="959"/>
      <c r="DL110" s="959" t="s">
        <v>431</v>
      </c>
      <c r="DM110" s="959"/>
      <c r="DN110" s="959"/>
      <c r="DO110" s="959"/>
      <c r="DP110" s="959"/>
      <c r="DQ110" s="959" t="s">
        <v>432</v>
      </c>
      <c r="DR110" s="959"/>
      <c r="DS110" s="959"/>
      <c r="DT110" s="959"/>
      <c r="DU110" s="959"/>
      <c r="DV110" s="960" t="s">
        <v>404</v>
      </c>
      <c r="DW110" s="960"/>
      <c r="DX110" s="960"/>
      <c r="DY110" s="960"/>
      <c r="DZ110" s="961"/>
    </row>
    <row r="111" spans="1:131" s="216" customFormat="1" ht="26.25" customHeight="1" x14ac:dyDescent="0.15">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404</v>
      </c>
      <c r="AB111" s="966"/>
      <c r="AC111" s="966"/>
      <c r="AD111" s="966"/>
      <c r="AE111" s="967"/>
      <c r="AF111" s="968" t="s">
        <v>384</v>
      </c>
      <c r="AG111" s="966"/>
      <c r="AH111" s="966"/>
      <c r="AI111" s="966"/>
      <c r="AJ111" s="967"/>
      <c r="AK111" s="968" t="s">
        <v>430</v>
      </c>
      <c r="AL111" s="966"/>
      <c r="AM111" s="966"/>
      <c r="AN111" s="966"/>
      <c r="AO111" s="967"/>
      <c r="AP111" s="969" t="s">
        <v>434</v>
      </c>
      <c r="AQ111" s="970"/>
      <c r="AR111" s="970"/>
      <c r="AS111" s="970"/>
      <c r="AT111" s="971"/>
      <c r="AU111" s="936"/>
      <c r="AV111" s="937"/>
      <c r="AW111" s="937"/>
      <c r="AX111" s="937"/>
      <c r="AY111" s="937"/>
      <c r="AZ111" s="950" t="s">
        <v>435</v>
      </c>
      <c r="BA111" s="951"/>
      <c r="BB111" s="951"/>
      <c r="BC111" s="951"/>
      <c r="BD111" s="951"/>
      <c r="BE111" s="951"/>
      <c r="BF111" s="951"/>
      <c r="BG111" s="951"/>
      <c r="BH111" s="951"/>
      <c r="BI111" s="951"/>
      <c r="BJ111" s="951"/>
      <c r="BK111" s="951"/>
      <c r="BL111" s="951"/>
      <c r="BM111" s="951"/>
      <c r="BN111" s="951"/>
      <c r="BO111" s="951"/>
      <c r="BP111" s="952"/>
      <c r="BQ111" s="953" t="s">
        <v>404</v>
      </c>
      <c r="BR111" s="954"/>
      <c r="BS111" s="954"/>
      <c r="BT111" s="954"/>
      <c r="BU111" s="954"/>
      <c r="BV111" s="954" t="s">
        <v>436</v>
      </c>
      <c r="BW111" s="954"/>
      <c r="BX111" s="954"/>
      <c r="BY111" s="954"/>
      <c r="BZ111" s="954"/>
      <c r="CA111" s="954" t="s">
        <v>404</v>
      </c>
      <c r="CB111" s="954"/>
      <c r="CC111" s="954"/>
      <c r="CD111" s="954"/>
      <c r="CE111" s="954"/>
      <c r="CF111" s="948" t="s">
        <v>437</v>
      </c>
      <c r="CG111" s="949"/>
      <c r="CH111" s="949"/>
      <c r="CI111" s="949"/>
      <c r="CJ111" s="949"/>
      <c r="CK111" s="976"/>
      <c r="CL111" s="977"/>
      <c r="CM111" s="950" t="s">
        <v>438</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437</v>
      </c>
      <c r="DH111" s="954"/>
      <c r="DI111" s="954"/>
      <c r="DJ111" s="954"/>
      <c r="DK111" s="954"/>
      <c r="DL111" s="954" t="s">
        <v>404</v>
      </c>
      <c r="DM111" s="954"/>
      <c r="DN111" s="954"/>
      <c r="DO111" s="954"/>
      <c r="DP111" s="954"/>
      <c r="DQ111" s="954" t="s">
        <v>404</v>
      </c>
      <c r="DR111" s="954"/>
      <c r="DS111" s="954"/>
      <c r="DT111" s="954"/>
      <c r="DU111" s="954"/>
      <c r="DV111" s="955" t="s">
        <v>434</v>
      </c>
      <c r="DW111" s="955"/>
      <c r="DX111" s="955"/>
      <c r="DY111" s="955"/>
      <c r="DZ111" s="956"/>
    </row>
    <row r="112" spans="1:131" s="216" customFormat="1" ht="26.25" customHeight="1" x14ac:dyDescent="0.15">
      <c r="A112" s="980" t="s">
        <v>439</v>
      </c>
      <c r="B112" s="981"/>
      <c r="C112" s="951" t="s">
        <v>440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404</v>
      </c>
      <c r="AB112" s="987"/>
      <c r="AC112" s="987"/>
      <c r="AD112" s="987"/>
      <c r="AE112" s="988"/>
      <c r="AF112" s="989" t="s">
        <v>404</v>
      </c>
      <c r="AG112" s="987"/>
      <c r="AH112" s="987"/>
      <c r="AI112" s="987"/>
      <c r="AJ112" s="988"/>
      <c r="AK112" s="989" t="s">
        <v>404</v>
      </c>
      <c r="AL112" s="987"/>
      <c r="AM112" s="987"/>
      <c r="AN112" s="987"/>
      <c r="AO112" s="988"/>
      <c r="AP112" s="990" t="s">
        <v>404</v>
      </c>
      <c r="AQ112" s="991"/>
      <c r="AR112" s="991"/>
      <c r="AS112" s="991"/>
      <c r="AT112" s="992"/>
      <c r="AU112" s="936"/>
      <c r="AV112" s="937"/>
      <c r="AW112" s="937"/>
      <c r="AX112" s="937"/>
      <c r="AY112" s="937"/>
      <c r="AZ112" s="950" t="s">
        <v>441</v>
      </c>
      <c r="BA112" s="951"/>
      <c r="BB112" s="951"/>
      <c r="BC112" s="951"/>
      <c r="BD112" s="951"/>
      <c r="BE112" s="951"/>
      <c r="BF112" s="951"/>
      <c r="BG112" s="951"/>
      <c r="BH112" s="951"/>
      <c r="BI112" s="951"/>
      <c r="BJ112" s="951"/>
      <c r="BK112" s="951"/>
      <c r="BL112" s="951"/>
      <c r="BM112" s="951"/>
      <c r="BN112" s="951"/>
      <c r="BO112" s="951"/>
      <c r="BP112" s="952"/>
      <c r="BQ112" s="953">
        <v>311900</v>
      </c>
      <c r="BR112" s="954"/>
      <c r="BS112" s="954"/>
      <c r="BT112" s="954"/>
      <c r="BU112" s="954"/>
      <c r="BV112" s="954">
        <v>294019</v>
      </c>
      <c r="BW112" s="954"/>
      <c r="BX112" s="954"/>
      <c r="BY112" s="954"/>
      <c r="BZ112" s="954"/>
      <c r="CA112" s="954">
        <v>278906</v>
      </c>
      <c r="CB112" s="954"/>
      <c r="CC112" s="954"/>
      <c r="CD112" s="954"/>
      <c r="CE112" s="954"/>
      <c r="CF112" s="948">
        <v>13.7</v>
      </c>
      <c r="CG112" s="949"/>
      <c r="CH112" s="949"/>
      <c r="CI112" s="949"/>
      <c r="CJ112" s="949"/>
      <c r="CK112" s="976"/>
      <c r="CL112" s="977"/>
      <c r="CM112" s="950" t="s">
        <v>442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443</v>
      </c>
      <c r="DH112" s="954"/>
      <c r="DI112" s="954"/>
      <c r="DJ112" s="954"/>
      <c r="DK112" s="954"/>
      <c r="DL112" s="954" t="s">
        <v>437</v>
      </c>
      <c r="DM112" s="954"/>
      <c r="DN112" s="954"/>
      <c r="DO112" s="954"/>
      <c r="DP112" s="954"/>
      <c r="DQ112" s="954" t="s">
        <v>437</v>
      </c>
      <c r="DR112" s="954"/>
      <c r="DS112" s="954"/>
      <c r="DT112" s="954"/>
      <c r="DU112" s="954"/>
      <c r="DV112" s="955" t="s">
        <v>404</v>
      </c>
      <c r="DW112" s="955"/>
      <c r="DX112" s="955"/>
      <c r="DY112" s="955"/>
      <c r="DZ112" s="956"/>
    </row>
    <row r="113" spans="1:130" s="216" customFormat="1" ht="26.25" customHeight="1" x14ac:dyDescent="0.15">
      <c r="A113" s="982"/>
      <c r="B113" s="983"/>
      <c r="C113" s="951" t="s">
        <v>444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18117</v>
      </c>
      <c r="AB113" s="966"/>
      <c r="AC113" s="966"/>
      <c r="AD113" s="966"/>
      <c r="AE113" s="967"/>
      <c r="AF113" s="968">
        <v>19405</v>
      </c>
      <c r="AG113" s="966"/>
      <c r="AH113" s="966"/>
      <c r="AI113" s="966"/>
      <c r="AJ113" s="967"/>
      <c r="AK113" s="968">
        <v>20591</v>
      </c>
      <c r="AL113" s="966"/>
      <c r="AM113" s="966"/>
      <c r="AN113" s="966"/>
      <c r="AO113" s="967"/>
      <c r="AP113" s="969">
        <v>1</v>
      </c>
      <c r="AQ113" s="970"/>
      <c r="AR113" s="970"/>
      <c r="AS113" s="970"/>
      <c r="AT113" s="971"/>
      <c r="AU113" s="936"/>
      <c r="AV113" s="937"/>
      <c r="AW113" s="937"/>
      <c r="AX113" s="937"/>
      <c r="AY113" s="937"/>
      <c r="AZ113" s="950" t="s">
        <v>445</v>
      </c>
      <c r="BA113" s="951"/>
      <c r="BB113" s="951"/>
      <c r="BC113" s="951"/>
      <c r="BD113" s="951"/>
      <c r="BE113" s="951"/>
      <c r="BF113" s="951"/>
      <c r="BG113" s="951"/>
      <c r="BH113" s="951"/>
      <c r="BI113" s="951"/>
      <c r="BJ113" s="951"/>
      <c r="BK113" s="951"/>
      <c r="BL113" s="951"/>
      <c r="BM113" s="951"/>
      <c r="BN113" s="951"/>
      <c r="BO113" s="951"/>
      <c r="BP113" s="952"/>
      <c r="BQ113" s="953" t="s">
        <v>404</v>
      </c>
      <c r="BR113" s="954"/>
      <c r="BS113" s="954"/>
      <c r="BT113" s="954"/>
      <c r="BU113" s="954"/>
      <c r="BV113" s="954">
        <v>2333</v>
      </c>
      <c r="BW113" s="954"/>
      <c r="BX113" s="954"/>
      <c r="BY113" s="954"/>
      <c r="BZ113" s="954"/>
      <c r="CA113" s="954">
        <v>2774</v>
      </c>
      <c r="CB113" s="954"/>
      <c r="CC113" s="954"/>
      <c r="CD113" s="954"/>
      <c r="CE113" s="954"/>
      <c r="CF113" s="948">
        <v>0.1</v>
      </c>
      <c r="CG113" s="949"/>
      <c r="CH113" s="949"/>
      <c r="CI113" s="949"/>
      <c r="CJ113" s="949"/>
      <c r="CK113" s="976"/>
      <c r="CL113" s="977"/>
      <c r="CM113" s="950" t="s">
        <v>446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384</v>
      </c>
      <c r="DH113" s="987"/>
      <c r="DI113" s="987"/>
      <c r="DJ113" s="987"/>
      <c r="DK113" s="988"/>
      <c r="DL113" s="989" t="s">
        <v>384</v>
      </c>
      <c r="DM113" s="987"/>
      <c r="DN113" s="987"/>
      <c r="DO113" s="987"/>
      <c r="DP113" s="988"/>
      <c r="DQ113" s="989" t="s">
        <v>443</v>
      </c>
      <c r="DR113" s="987"/>
      <c r="DS113" s="987"/>
      <c r="DT113" s="987"/>
      <c r="DU113" s="988"/>
      <c r="DV113" s="990" t="s">
        <v>432</v>
      </c>
      <c r="DW113" s="991"/>
      <c r="DX113" s="991"/>
      <c r="DY113" s="991"/>
      <c r="DZ113" s="992"/>
    </row>
    <row r="114" spans="1:130" s="216" customFormat="1" ht="26.25" customHeight="1" x14ac:dyDescent="0.15">
      <c r="A114" s="982"/>
      <c r="B114" s="983"/>
      <c r="C114" s="951" t="s">
        <v>447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404</v>
      </c>
      <c r="AB114" s="987"/>
      <c r="AC114" s="987"/>
      <c r="AD114" s="987"/>
      <c r="AE114" s="988"/>
      <c r="AF114" s="989" t="s">
        <v>404</v>
      </c>
      <c r="AG114" s="987"/>
      <c r="AH114" s="987"/>
      <c r="AI114" s="987"/>
      <c r="AJ114" s="988"/>
      <c r="AK114" s="989" t="s">
        <v>384</v>
      </c>
      <c r="AL114" s="987"/>
      <c r="AM114" s="987"/>
      <c r="AN114" s="987"/>
      <c r="AO114" s="988"/>
      <c r="AP114" s="990" t="s">
        <v>404</v>
      </c>
      <c r="AQ114" s="991"/>
      <c r="AR114" s="991"/>
      <c r="AS114" s="991"/>
      <c r="AT114" s="992"/>
      <c r="AU114" s="936"/>
      <c r="AV114" s="937"/>
      <c r="AW114" s="937"/>
      <c r="AX114" s="937"/>
      <c r="AY114" s="937"/>
      <c r="AZ114" s="950" t="s">
        <v>448</v>
      </c>
      <c r="BA114" s="951"/>
      <c r="BB114" s="951"/>
      <c r="BC114" s="951"/>
      <c r="BD114" s="951"/>
      <c r="BE114" s="951"/>
      <c r="BF114" s="951"/>
      <c r="BG114" s="951"/>
      <c r="BH114" s="951"/>
      <c r="BI114" s="951"/>
      <c r="BJ114" s="951"/>
      <c r="BK114" s="951"/>
      <c r="BL114" s="951"/>
      <c r="BM114" s="951"/>
      <c r="BN114" s="951"/>
      <c r="BO114" s="951"/>
      <c r="BP114" s="952"/>
      <c r="BQ114" s="953">
        <v>502679</v>
      </c>
      <c r="BR114" s="954"/>
      <c r="BS114" s="954"/>
      <c r="BT114" s="954"/>
      <c r="BU114" s="954"/>
      <c r="BV114" s="954">
        <v>520484</v>
      </c>
      <c r="BW114" s="954"/>
      <c r="BX114" s="954"/>
      <c r="BY114" s="954"/>
      <c r="BZ114" s="954"/>
      <c r="CA114" s="954">
        <v>385010</v>
      </c>
      <c r="CB114" s="954"/>
      <c r="CC114" s="954"/>
      <c r="CD114" s="954"/>
      <c r="CE114" s="954"/>
      <c r="CF114" s="948">
        <v>18.899999999999999</v>
      </c>
      <c r="CG114" s="949"/>
      <c r="CH114" s="949"/>
      <c r="CI114" s="949"/>
      <c r="CJ114" s="949"/>
      <c r="CK114" s="976"/>
      <c r="CL114" s="977"/>
      <c r="CM114" s="950" t="s">
        <v>449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404</v>
      </c>
      <c r="DH114" s="987"/>
      <c r="DI114" s="987"/>
      <c r="DJ114" s="987"/>
      <c r="DK114" s="988"/>
      <c r="DL114" s="989" t="s">
        <v>437</v>
      </c>
      <c r="DM114" s="987"/>
      <c r="DN114" s="987"/>
      <c r="DO114" s="987"/>
      <c r="DP114" s="988"/>
      <c r="DQ114" s="989" t="s">
        <v>450</v>
      </c>
      <c r="DR114" s="987"/>
      <c r="DS114" s="987"/>
      <c r="DT114" s="987"/>
      <c r="DU114" s="988"/>
      <c r="DV114" s="990" t="s">
        <v>404</v>
      </c>
      <c r="DW114" s="991"/>
      <c r="DX114" s="991"/>
      <c r="DY114" s="991"/>
      <c r="DZ114" s="992"/>
    </row>
    <row r="115" spans="1:130" s="216" customFormat="1" ht="26.25" customHeight="1" x14ac:dyDescent="0.15">
      <c r="A115" s="982"/>
      <c r="B115" s="983"/>
      <c r="C115" s="951" t="s">
        <v>451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384</v>
      </c>
      <c r="AB115" s="966"/>
      <c r="AC115" s="966"/>
      <c r="AD115" s="966"/>
      <c r="AE115" s="967"/>
      <c r="AF115" s="968" t="s">
        <v>452</v>
      </c>
      <c r="AG115" s="966"/>
      <c r="AH115" s="966"/>
      <c r="AI115" s="966"/>
      <c r="AJ115" s="967"/>
      <c r="AK115" s="968" t="s">
        <v>450</v>
      </c>
      <c r="AL115" s="966"/>
      <c r="AM115" s="966"/>
      <c r="AN115" s="966"/>
      <c r="AO115" s="967"/>
      <c r="AP115" s="969" t="s">
        <v>437</v>
      </c>
      <c r="AQ115" s="970"/>
      <c r="AR115" s="970"/>
      <c r="AS115" s="970"/>
      <c r="AT115" s="971"/>
      <c r="AU115" s="936"/>
      <c r="AV115" s="937"/>
      <c r="AW115" s="937"/>
      <c r="AX115" s="937"/>
      <c r="AY115" s="937"/>
      <c r="AZ115" s="950" t="s">
        <v>453</v>
      </c>
      <c r="BA115" s="951"/>
      <c r="BB115" s="951"/>
      <c r="BC115" s="951"/>
      <c r="BD115" s="951"/>
      <c r="BE115" s="951"/>
      <c r="BF115" s="951"/>
      <c r="BG115" s="951"/>
      <c r="BH115" s="951"/>
      <c r="BI115" s="951"/>
      <c r="BJ115" s="951"/>
      <c r="BK115" s="951"/>
      <c r="BL115" s="951"/>
      <c r="BM115" s="951"/>
      <c r="BN115" s="951"/>
      <c r="BO115" s="951"/>
      <c r="BP115" s="952"/>
      <c r="BQ115" s="953" t="s">
        <v>432</v>
      </c>
      <c r="BR115" s="954"/>
      <c r="BS115" s="954"/>
      <c r="BT115" s="954"/>
      <c r="BU115" s="954"/>
      <c r="BV115" s="954" t="s">
        <v>430</v>
      </c>
      <c r="BW115" s="954"/>
      <c r="BX115" s="954"/>
      <c r="BY115" s="954"/>
      <c r="BZ115" s="954"/>
      <c r="CA115" s="954" t="s">
        <v>404</v>
      </c>
      <c r="CB115" s="954"/>
      <c r="CC115" s="954"/>
      <c r="CD115" s="954"/>
      <c r="CE115" s="954"/>
      <c r="CF115" s="948" t="s">
        <v>384</v>
      </c>
      <c r="CG115" s="949"/>
      <c r="CH115" s="949"/>
      <c r="CI115" s="949"/>
      <c r="CJ115" s="949"/>
      <c r="CK115" s="976"/>
      <c r="CL115" s="977"/>
      <c r="CM115" s="950" t="s">
        <v>454</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404</v>
      </c>
      <c r="DH115" s="987"/>
      <c r="DI115" s="987"/>
      <c r="DJ115" s="987"/>
      <c r="DK115" s="988"/>
      <c r="DL115" s="989" t="s">
        <v>437</v>
      </c>
      <c r="DM115" s="987"/>
      <c r="DN115" s="987"/>
      <c r="DO115" s="987"/>
      <c r="DP115" s="988"/>
      <c r="DQ115" s="989" t="s">
        <v>404</v>
      </c>
      <c r="DR115" s="987"/>
      <c r="DS115" s="987"/>
      <c r="DT115" s="987"/>
      <c r="DU115" s="988"/>
      <c r="DV115" s="990" t="s">
        <v>432</v>
      </c>
      <c r="DW115" s="991"/>
      <c r="DX115" s="991"/>
      <c r="DY115" s="991"/>
      <c r="DZ115" s="992"/>
    </row>
    <row r="116" spans="1:130" s="216" customFormat="1" ht="26.25" customHeight="1" x14ac:dyDescent="0.15">
      <c r="A116" s="984"/>
      <c r="B116" s="985"/>
      <c r="C116" s="993" t="s">
        <v>455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404</v>
      </c>
      <c r="AB116" s="987"/>
      <c r="AC116" s="987"/>
      <c r="AD116" s="987"/>
      <c r="AE116" s="988"/>
      <c r="AF116" s="989" t="s">
        <v>432</v>
      </c>
      <c r="AG116" s="987"/>
      <c r="AH116" s="987"/>
      <c r="AI116" s="987"/>
      <c r="AJ116" s="988"/>
      <c r="AK116" s="989" t="s">
        <v>404</v>
      </c>
      <c r="AL116" s="987"/>
      <c r="AM116" s="987"/>
      <c r="AN116" s="987"/>
      <c r="AO116" s="988"/>
      <c r="AP116" s="990" t="s">
        <v>443</v>
      </c>
      <c r="AQ116" s="991"/>
      <c r="AR116" s="991"/>
      <c r="AS116" s="991"/>
      <c r="AT116" s="992"/>
      <c r="AU116" s="936"/>
      <c r="AV116" s="937"/>
      <c r="AW116" s="937"/>
      <c r="AX116" s="937"/>
      <c r="AY116" s="937"/>
      <c r="AZ116" s="995" t="s">
        <v>456</v>
      </c>
      <c r="BA116" s="996"/>
      <c r="BB116" s="996"/>
      <c r="BC116" s="996"/>
      <c r="BD116" s="996"/>
      <c r="BE116" s="996"/>
      <c r="BF116" s="996"/>
      <c r="BG116" s="996"/>
      <c r="BH116" s="996"/>
      <c r="BI116" s="996"/>
      <c r="BJ116" s="996"/>
      <c r="BK116" s="996"/>
      <c r="BL116" s="996"/>
      <c r="BM116" s="996"/>
      <c r="BN116" s="996"/>
      <c r="BO116" s="996"/>
      <c r="BP116" s="997"/>
      <c r="BQ116" s="953" t="s">
        <v>404</v>
      </c>
      <c r="BR116" s="954"/>
      <c r="BS116" s="954"/>
      <c r="BT116" s="954"/>
      <c r="BU116" s="954"/>
      <c r="BV116" s="954" t="s">
        <v>457</v>
      </c>
      <c r="BW116" s="954"/>
      <c r="BX116" s="954"/>
      <c r="BY116" s="954"/>
      <c r="BZ116" s="954"/>
      <c r="CA116" s="954" t="s">
        <v>404</v>
      </c>
      <c r="CB116" s="954"/>
      <c r="CC116" s="954"/>
      <c r="CD116" s="954"/>
      <c r="CE116" s="954"/>
      <c r="CF116" s="948" t="s">
        <v>404</v>
      </c>
      <c r="CG116" s="949"/>
      <c r="CH116" s="949"/>
      <c r="CI116" s="949"/>
      <c r="CJ116" s="949"/>
      <c r="CK116" s="976"/>
      <c r="CL116" s="977"/>
      <c r="CM116" s="950" t="s">
        <v>458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404</v>
      </c>
      <c r="DH116" s="987"/>
      <c r="DI116" s="987"/>
      <c r="DJ116" s="987"/>
      <c r="DK116" s="988"/>
      <c r="DL116" s="989" t="s">
        <v>432</v>
      </c>
      <c r="DM116" s="987"/>
      <c r="DN116" s="987"/>
      <c r="DO116" s="987"/>
      <c r="DP116" s="988"/>
      <c r="DQ116" s="989" t="s">
        <v>404</v>
      </c>
      <c r="DR116" s="987"/>
      <c r="DS116" s="987"/>
      <c r="DT116" s="987"/>
      <c r="DU116" s="988"/>
      <c r="DV116" s="990" t="s">
        <v>404</v>
      </c>
      <c r="DW116" s="991"/>
      <c r="DX116" s="991"/>
      <c r="DY116" s="991"/>
      <c r="DZ116" s="992"/>
    </row>
    <row r="117" spans="1:130" s="216" customFormat="1" ht="26.25" customHeight="1" x14ac:dyDescent="0.15">
      <c r="A117" s="940" t="s">
        <v>180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459</v>
      </c>
      <c r="Z117" s="922"/>
      <c r="AA117" s="1006">
        <v>274856</v>
      </c>
      <c r="AB117" s="1007"/>
      <c r="AC117" s="1007"/>
      <c r="AD117" s="1007"/>
      <c r="AE117" s="1008"/>
      <c r="AF117" s="1009">
        <v>258576</v>
      </c>
      <c r="AG117" s="1007"/>
      <c r="AH117" s="1007"/>
      <c r="AI117" s="1007"/>
      <c r="AJ117" s="1008"/>
      <c r="AK117" s="1009">
        <v>298992</v>
      </c>
      <c r="AL117" s="1007"/>
      <c r="AM117" s="1007"/>
      <c r="AN117" s="1007"/>
      <c r="AO117" s="1008"/>
      <c r="AP117" s="1010"/>
      <c r="AQ117" s="1011"/>
      <c r="AR117" s="1011"/>
      <c r="AS117" s="1011"/>
      <c r="AT117" s="1012"/>
      <c r="AU117" s="936"/>
      <c r="AV117" s="937"/>
      <c r="AW117" s="937"/>
      <c r="AX117" s="937"/>
      <c r="AY117" s="937"/>
      <c r="AZ117" s="1002" t="s">
        <v>460</v>
      </c>
      <c r="BA117" s="1003"/>
      <c r="BB117" s="1003"/>
      <c r="BC117" s="1003"/>
      <c r="BD117" s="1003"/>
      <c r="BE117" s="1003"/>
      <c r="BF117" s="1003"/>
      <c r="BG117" s="1003"/>
      <c r="BH117" s="1003"/>
      <c r="BI117" s="1003"/>
      <c r="BJ117" s="1003"/>
      <c r="BK117" s="1003"/>
      <c r="BL117" s="1003"/>
      <c r="BM117" s="1003"/>
      <c r="BN117" s="1003"/>
      <c r="BO117" s="1003"/>
      <c r="BP117" s="1004"/>
      <c r="BQ117" s="953" t="s">
        <v>404</v>
      </c>
      <c r="BR117" s="954"/>
      <c r="BS117" s="954"/>
      <c r="BT117" s="954"/>
      <c r="BU117" s="954"/>
      <c r="BV117" s="954" t="s">
        <v>461</v>
      </c>
      <c r="BW117" s="954"/>
      <c r="BX117" s="954"/>
      <c r="BY117" s="954"/>
      <c r="BZ117" s="954"/>
      <c r="CA117" s="954" t="s">
        <v>404</v>
      </c>
      <c r="CB117" s="954"/>
      <c r="CC117" s="954"/>
      <c r="CD117" s="954"/>
      <c r="CE117" s="954"/>
      <c r="CF117" s="948" t="s">
        <v>404</v>
      </c>
      <c r="CG117" s="949"/>
      <c r="CH117" s="949"/>
      <c r="CI117" s="949"/>
      <c r="CJ117" s="949"/>
      <c r="CK117" s="976"/>
      <c r="CL117" s="977"/>
      <c r="CM117" s="950" t="s">
        <v>462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437</v>
      </c>
      <c r="DH117" s="987"/>
      <c r="DI117" s="987"/>
      <c r="DJ117" s="987"/>
      <c r="DK117" s="988"/>
      <c r="DL117" s="989" t="s">
        <v>457</v>
      </c>
      <c r="DM117" s="987"/>
      <c r="DN117" s="987"/>
      <c r="DO117" s="987"/>
      <c r="DP117" s="988"/>
      <c r="DQ117" s="989" t="s">
        <v>404</v>
      </c>
      <c r="DR117" s="987"/>
      <c r="DS117" s="987"/>
      <c r="DT117" s="987"/>
      <c r="DU117" s="988"/>
      <c r="DV117" s="990" t="s">
        <v>437</v>
      </c>
      <c r="DW117" s="991"/>
      <c r="DX117" s="991"/>
      <c r="DY117" s="991"/>
      <c r="DZ117" s="992"/>
    </row>
    <row r="118" spans="1:130" s="216" customFormat="1" ht="26.25" customHeight="1" x14ac:dyDescent="0.15">
      <c r="A118" s="940" t="s">
        <v>425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422</v>
      </c>
      <c r="AB118" s="921"/>
      <c r="AC118" s="921"/>
      <c r="AD118" s="921"/>
      <c r="AE118" s="922"/>
      <c r="AF118" s="920" t="s">
        <v>423</v>
      </c>
      <c r="AG118" s="921"/>
      <c r="AH118" s="921"/>
      <c r="AI118" s="921"/>
      <c r="AJ118" s="922"/>
      <c r="AK118" s="920" t="s">
        <v>296</v>
      </c>
      <c r="AL118" s="921"/>
      <c r="AM118" s="921"/>
      <c r="AN118" s="921"/>
      <c r="AO118" s="922"/>
      <c r="AP118" s="998" t="s">
        <v>424</v>
      </c>
      <c r="AQ118" s="999"/>
      <c r="AR118" s="999"/>
      <c r="AS118" s="999"/>
      <c r="AT118" s="1000"/>
      <c r="AU118" s="936"/>
      <c r="AV118" s="937"/>
      <c r="AW118" s="937"/>
      <c r="AX118" s="937"/>
      <c r="AY118" s="937"/>
      <c r="AZ118" s="1001" t="s">
        <v>463</v>
      </c>
      <c r="BA118" s="993"/>
      <c r="BB118" s="993"/>
      <c r="BC118" s="993"/>
      <c r="BD118" s="993"/>
      <c r="BE118" s="993"/>
      <c r="BF118" s="993"/>
      <c r="BG118" s="993"/>
      <c r="BH118" s="993"/>
      <c r="BI118" s="993"/>
      <c r="BJ118" s="993"/>
      <c r="BK118" s="993"/>
      <c r="BL118" s="993"/>
      <c r="BM118" s="993"/>
      <c r="BN118" s="993"/>
      <c r="BO118" s="993"/>
      <c r="BP118" s="994"/>
      <c r="BQ118" s="1027" t="s">
        <v>404</v>
      </c>
      <c r="BR118" s="1028"/>
      <c r="BS118" s="1028"/>
      <c r="BT118" s="1028"/>
      <c r="BU118" s="1028"/>
      <c r="BV118" s="1028" t="s">
        <v>452</v>
      </c>
      <c r="BW118" s="1028"/>
      <c r="BX118" s="1028"/>
      <c r="BY118" s="1028"/>
      <c r="BZ118" s="1028"/>
      <c r="CA118" s="1028" t="s">
        <v>437</v>
      </c>
      <c r="CB118" s="1028"/>
      <c r="CC118" s="1028"/>
      <c r="CD118" s="1028"/>
      <c r="CE118" s="1028"/>
      <c r="CF118" s="948" t="s">
        <v>404</v>
      </c>
      <c r="CG118" s="949"/>
      <c r="CH118" s="949"/>
      <c r="CI118" s="949"/>
      <c r="CJ118" s="949"/>
      <c r="CK118" s="976"/>
      <c r="CL118" s="977"/>
      <c r="CM118" s="950" t="s">
        <v>464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436</v>
      </c>
      <c r="DH118" s="987"/>
      <c r="DI118" s="987"/>
      <c r="DJ118" s="987"/>
      <c r="DK118" s="988"/>
      <c r="DL118" s="989" t="s">
        <v>461</v>
      </c>
      <c r="DM118" s="987"/>
      <c r="DN118" s="987"/>
      <c r="DO118" s="987"/>
      <c r="DP118" s="988"/>
      <c r="DQ118" s="989" t="s">
        <v>430</v>
      </c>
      <c r="DR118" s="987"/>
      <c r="DS118" s="987"/>
      <c r="DT118" s="987"/>
      <c r="DU118" s="988"/>
      <c r="DV118" s="990" t="s">
        <v>461</v>
      </c>
      <c r="DW118" s="991"/>
      <c r="DX118" s="991"/>
      <c r="DY118" s="991"/>
      <c r="DZ118" s="992"/>
    </row>
    <row r="119" spans="1:130" s="216" customFormat="1" ht="26.25" customHeight="1" x14ac:dyDescent="0.15">
      <c r="A119" s="1084" t="s">
        <v>428</v>
      </c>
      <c r="B119" s="975"/>
      <c r="C119" s="957" t="s">
        <v>429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430</v>
      </c>
      <c r="AB119" s="928"/>
      <c r="AC119" s="928"/>
      <c r="AD119" s="928"/>
      <c r="AE119" s="929"/>
      <c r="AF119" s="930" t="s">
        <v>430</v>
      </c>
      <c r="AG119" s="928"/>
      <c r="AH119" s="928"/>
      <c r="AI119" s="928"/>
      <c r="AJ119" s="929"/>
      <c r="AK119" s="930" t="s">
        <v>404</v>
      </c>
      <c r="AL119" s="928"/>
      <c r="AM119" s="928"/>
      <c r="AN119" s="928"/>
      <c r="AO119" s="929"/>
      <c r="AP119" s="931" t="s">
        <v>437</v>
      </c>
      <c r="AQ119" s="932"/>
      <c r="AR119" s="932"/>
      <c r="AS119" s="932"/>
      <c r="AT119" s="933"/>
      <c r="AU119" s="938"/>
      <c r="AV119" s="939"/>
      <c r="AW119" s="939"/>
      <c r="AX119" s="939"/>
      <c r="AY119" s="939"/>
      <c r="AZ119" s="237" t="s">
        <v>180</v>
      </c>
      <c r="BA119" s="237"/>
      <c r="BB119" s="237"/>
      <c r="BC119" s="237"/>
      <c r="BD119" s="237"/>
      <c r="BE119" s="237"/>
      <c r="BF119" s="237"/>
      <c r="BG119" s="237"/>
      <c r="BH119" s="237"/>
      <c r="BI119" s="237"/>
      <c r="BJ119" s="237"/>
      <c r="BK119" s="237"/>
      <c r="BL119" s="237"/>
      <c r="BM119" s="237"/>
      <c r="BN119" s="237"/>
      <c r="BO119" s="1005" t="s">
        <v>465</v>
      </c>
      <c r="BP119" s="1033"/>
      <c r="BQ119" s="1027">
        <v>3113326</v>
      </c>
      <c r="BR119" s="1028"/>
      <c r="BS119" s="1028"/>
      <c r="BT119" s="1028"/>
      <c r="BU119" s="1028"/>
      <c r="BV119" s="1028">
        <v>3289305</v>
      </c>
      <c r="BW119" s="1028"/>
      <c r="BX119" s="1028"/>
      <c r="BY119" s="1028"/>
      <c r="BZ119" s="1028"/>
      <c r="CA119" s="1028">
        <v>3277127</v>
      </c>
      <c r="CB119" s="1028"/>
      <c r="CC119" s="1028"/>
      <c r="CD119" s="1028"/>
      <c r="CE119" s="1028"/>
      <c r="CF119" s="1029"/>
      <c r="CG119" s="1030"/>
      <c r="CH119" s="1030"/>
      <c r="CI119" s="1030"/>
      <c r="CJ119" s="1031"/>
      <c r="CK119" s="978"/>
      <c r="CL119" s="979"/>
      <c r="CM119" s="1001" t="s">
        <v>466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437</v>
      </c>
      <c r="DH119" s="1014"/>
      <c r="DI119" s="1014"/>
      <c r="DJ119" s="1014"/>
      <c r="DK119" s="1015"/>
      <c r="DL119" s="1013" t="s">
        <v>437</v>
      </c>
      <c r="DM119" s="1014"/>
      <c r="DN119" s="1014"/>
      <c r="DO119" s="1014"/>
      <c r="DP119" s="1015"/>
      <c r="DQ119" s="1013" t="s">
        <v>430</v>
      </c>
      <c r="DR119" s="1014"/>
      <c r="DS119" s="1014"/>
      <c r="DT119" s="1014"/>
      <c r="DU119" s="1015"/>
      <c r="DV119" s="1016" t="s">
        <v>461</v>
      </c>
      <c r="DW119" s="1017"/>
      <c r="DX119" s="1017"/>
      <c r="DY119" s="1017"/>
      <c r="DZ119" s="1018"/>
    </row>
    <row r="120" spans="1:130" s="216" customFormat="1" ht="26.25" customHeight="1" x14ac:dyDescent="0.15">
      <c r="A120" s="1085"/>
      <c r="B120" s="977"/>
      <c r="C120" s="950" t="s">
        <v>438</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430</v>
      </c>
      <c r="AB120" s="987"/>
      <c r="AC120" s="987"/>
      <c r="AD120" s="987"/>
      <c r="AE120" s="988"/>
      <c r="AF120" s="989" t="s">
        <v>436</v>
      </c>
      <c r="AG120" s="987"/>
      <c r="AH120" s="987"/>
      <c r="AI120" s="987"/>
      <c r="AJ120" s="988"/>
      <c r="AK120" s="989" t="s">
        <v>461</v>
      </c>
      <c r="AL120" s="987"/>
      <c r="AM120" s="987"/>
      <c r="AN120" s="987"/>
      <c r="AO120" s="988"/>
      <c r="AP120" s="990" t="s">
        <v>461</v>
      </c>
      <c r="AQ120" s="991"/>
      <c r="AR120" s="991"/>
      <c r="AS120" s="991"/>
      <c r="AT120" s="992"/>
      <c r="AU120" s="1019" t="s">
        <v>467</v>
      </c>
      <c r="AV120" s="1020"/>
      <c r="AW120" s="1020"/>
      <c r="AX120" s="1020"/>
      <c r="AY120" s="1021"/>
      <c r="AZ120" s="957" t="s">
        <v>468</v>
      </c>
      <c r="BA120" s="925"/>
      <c r="BB120" s="925"/>
      <c r="BC120" s="925"/>
      <c r="BD120" s="925"/>
      <c r="BE120" s="925"/>
      <c r="BF120" s="925"/>
      <c r="BG120" s="925"/>
      <c r="BH120" s="925"/>
      <c r="BI120" s="925"/>
      <c r="BJ120" s="925"/>
      <c r="BK120" s="925"/>
      <c r="BL120" s="925"/>
      <c r="BM120" s="925"/>
      <c r="BN120" s="925"/>
      <c r="BO120" s="925"/>
      <c r="BP120" s="926"/>
      <c r="BQ120" s="958">
        <v>3526973</v>
      </c>
      <c r="BR120" s="959"/>
      <c r="BS120" s="959"/>
      <c r="BT120" s="959"/>
      <c r="BU120" s="959"/>
      <c r="BV120" s="959">
        <v>3434693</v>
      </c>
      <c r="BW120" s="959"/>
      <c r="BX120" s="959"/>
      <c r="BY120" s="959"/>
      <c r="BZ120" s="959"/>
      <c r="CA120" s="959">
        <v>3741966</v>
      </c>
      <c r="CB120" s="959"/>
      <c r="CC120" s="959"/>
      <c r="CD120" s="959"/>
      <c r="CE120" s="959"/>
      <c r="CF120" s="972">
        <v>183.6</v>
      </c>
      <c r="CG120" s="973"/>
      <c r="CH120" s="973"/>
      <c r="CI120" s="973"/>
      <c r="CJ120" s="973"/>
      <c r="CK120" s="1034" t="s">
        <v>469</v>
      </c>
      <c r="CL120" s="1035"/>
      <c r="CM120" s="1035"/>
      <c r="CN120" s="1035"/>
      <c r="CO120" s="1036"/>
      <c r="CP120" s="1042" t="s">
        <v>470</v>
      </c>
      <c r="CQ120" s="1043"/>
      <c r="CR120" s="1043"/>
      <c r="CS120" s="1043"/>
      <c r="CT120" s="1043"/>
      <c r="CU120" s="1043"/>
      <c r="CV120" s="1043"/>
      <c r="CW120" s="1043"/>
      <c r="CX120" s="1043"/>
      <c r="CY120" s="1043"/>
      <c r="CZ120" s="1043"/>
      <c r="DA120" s="1043"/>
      <c r="DB120" s="1043"/>
      <c r="DC120" s="1043"/>
      <c r="DD120" s="1043"/>
      <c r="DE120" s="1043"/>
      <c r="DF120" s="1044"/>
      <c r="DG120" s="958">
        <v>311900</v>
      </c>
      <c r="DH120" s="959"/>
      <c r="DI120" s="959"/>
      <c r="DJ120" s="959"/>
      <c r="DK120" s="959"/>
      <c r="DL120" s="959">
        <v>294019</v>
      </c>
      <c r="DM120" s="959"/>
      <c r="DN120" s="959"/>
      <c r="DO120" s="959"/>
      <c r="DP120" s="959"/>
      <c r="DQ120" s="959">
        <v>278906</v>
      </c>
      <c r="DR120" s="959"/>
      <c r="DS120" s="959"/>
      <c r="DT120" s="959"/>
      <c r="DU120" s="959"/>
      <c r="DV120" s="960">
        <v>13.7</v>
      </c>
      <c r="DW120" s="960"/>
      <c r="DX120" s="960"/>
      <c r="DY120" s="960"/>
      <c r="DZ120" s="961"/>
    </row>
    <row r="121" spans="1:130" s="216" customFormat="1" ht="26.25" customHeight="1" x14ac:dyDescent="0.15">
      <c r="A121" s="1085"/>
      <c r="B121" s="977"/>
      <c r="C121" s="1002" t="s">
        <v>471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461</v>
      </c>
      <c r="AB121" s="987"/>
      <c r="AC121" s="987"/>
      <c r="AD121" s="987"/>
      <c r="AE121" s="988"/>
      <c r="AF121" s="989" t="s">
        <v>457</v>
      </c>
      <c r="AG121" s="987"/>
      <c r="AH121" s="987"/>
      <c r="AI121" s="987"/>
      <c r="AJ121" s="988"/>
      <c r="AK121" s="989" t="s">
        <v>430</v>
      </c>
      <c r="AL121" s="987"/>
      <c r="AM121" s="987"/>
      <c r="AN121" s="987"/>
      <c r="AO121" s="988"/>
      <c r="AP121" s="990" t="s">
        <v>457</v>
      </c>
      <c r="AQ121" s="991"/>
      <c r="AR121" s="991"/>
      <c r="AS121" s="991"/>
      <c r="AT121" s="992"/>
      <c r="AU121" s="1022"/>
      <c r="AV121" s="1023"/>
      <c r="AW121" s="1023"/>
      <c r="AX121" s="1023"/>
      <c r="AY121" s="1024"/>
      <c r="AZ121" s="950" t="s">
        <v>472</v>
      </c>
      <c r="BA121" s="951"/>
      <c r="BB121" s="951"/>
      <c r="BC121" s="951"/>
      <c r="BD121" s="951"/>
      <c r="BE121" s="951"/>
      <c r="BF121" s="951"/>
      <c r="BG121" s="951"/>
      <c r="BH121" s="951"/>
      <c r="BI121" s="951"/>
      <c r="BJ121" s="951"/>
      <c r="BK121" s="951"/>
      <c r="BL121" s="951"/>
      <c r="BM121" s="951"/>
      <c r="BN121" s="951"/>
      <c r="BO121" s="951"/>
      <c r="BP121" s="952"/>
      <c r="BQ121" s="953">
        <v>11280</v>
      </c>
      <c r="BR121" s="954"/>
      <c r="BS121" s="954"/>
      <c r="BT121" s="954"/>
      <c r="BU121" s="954"/>
      <c r="BV121" s="954">
        <v>7595</v>
      </c>
      <c r="BW121" s="954"/>
      <c r="BX121" s="954"/>
      <c r="BY121" s="954"/>
      <c r="BZ121" s="954"/>
      <c r="CA121" s="954">
        <v>3835</v>
      </c>
      <c r="CB121" s="954"/>
      <c r="CC121" s="954"/>
      <c r="CD121" s="954"/>
      <c r="CE121" s="954"/>
      <c r="CF121" s="948">
        <v>0.2</v>
      </c>
      <c r="CG121" s="949"/>
      <c r="CH121" s="949"/>
      <c r="CI121" s="949"/>
      <c r="CJ121" s="949"/>
      <c r="CK121" s="1037"/>
      <c r="CL121" s="1038"/>
      <c r="CM121" s="1038"/>
      <c r="CN121" s="1038"/>
      <c r="CO121" s="1039"/>
      <c r="CP121" s="1047" t="s">
        <v>473</v>
      </c>
      <c r="CQ121" s="1048"/>
      <c r="CR121" s="1048"/>
      <c r="CS121" s="1048"/>
      <c r="CT121" s="1048"/>
      <c r="CU121" s="1048"/>
      <c r="CV121" s="1048"/>
      <c r="CW121" s="1048"/>
      <c r="CX121" s="1048"/>
      <c r="CY121" s="1048"/>
      <c r="CZ121" s="1048"/>
      <c r="DA121" s="1048"/>
      <c r="DB121" s="1048"/>
      <c r="DC121" s="1048"/>
      <c r="DD121" s="1048"/>
      <c r="DE121" s="1048"/>
      <c r="DF121" s="1049"/>
      <c r="DG121" s="953" t="s">
        <v>404</v>
      </c>
      <c r="DH121" s="954"/>
      <c r="DI121" s="954"/>
      <c r="DJ121" s="954"/>
      <c r="DK121" s="954"/>
      <c r="DL121" s="954" t="s">
        <v>437</v>
      </c>
      <c r="DM121" s="954"/>
      <c r="DN121" s="954"/>
      <c r="DO121" s="954"/>
      <c r="DP121" s="954"/>
      <c r="DQ121" s="954" t="s">
        <v>461</v>
      </c>
      <c r="DR121" s="954"/>
      <c r="DS121" s="954"/>
      <c r="DT121" s="954"/>
      <c r="DU121" s="954"/>
      <c r="DV121" s="955" t="s">
        <v>461</v>
      </c>
      <c r="DW121" s="955"/>
      <c r="DX121" s="955"/>
      <c r="DY121" s="955"/>
      <c r="DZ121" s="956"/>
    </row>
    <row r="122" spans="1:130" s="216" customFormat="1" ht="26.25" customHeight="1" x14ac:dyDescent="0.15">
      <c r="A122" s="1085"/>
      <c r="B122" s="977"/>
      <c r="C122" s="950" t="s">
        <v>449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461</v>
      </c>
      <c r="AB122" s="987"/>
      <c r="AC122" s="987"/>
      <c r="AD122" s="987"/>
      <c r="AE122" s="988"/>
      <c r="AF122" s="989" t="s">
        <v>436</v>
      </c>
      <c r="AG122" s="987"/>
      <c r="AH122" s="987"/>
      <c r="AI122" s="987"/>
      <c r="AJ122" s="988"/>
      <c r="AK122" s="989" t="s">
        <v>404</v>
      </c>
      <c r="AL122" s="987"/>
      <c r="AM122" s="987"/>
      <c r="AN122" s="987"/>
      <c r="AO122" s="988"/>
      <c r="AP122" s="990" t="s">
        <v>404</v>
      </c>
      <c r="AQ122" s="991"/>
      <c r="AR122" s="991"/>
      <c r="AS122" s="991"/>
      <c r="AT122" s="992"/>
      <c r="AU122" s="1022"/>
      <c r="AV122" s="1023"/>
      <c r="AW122" s="1023"/>
      <c r="AX122" s="1023"/>
      <c r="AY122" s="1024"/>
      <c r="AZ122" s="1001" t="s">
        <v>474</v>
      </c>
      <c r="BA122" s="993"/>
      <c r="BB122" s="993"/>
      <c r="BC122" s="993"/>
      <c r="BD122" s="993"/>
      <c r="BE122" s="993"/>
      <c r="BF122" s="993"/>
      <c r="BG122" s="993"/>
      <c r="BH122" s="993"/>
      <c r="BI122" s="993"/>
      <c r="BJ122" s="993"/>
      <c r="BK122" s="993"/>
      <c r="BL122" s="993"/>
      <c r="BM122" s="993"/>
      <c r="BN122" s="993"/>
      <c r="BO122" s="993"/>
      <c r="BP122" s="994"/>
      <c r="BQ122" s="1027">
        <v>2136047</v>
      </c>
      <c r="BR122" s="1028"/>
      <c r="BS122" s="1028"/>
      <c r="BT122" s="1028"/>
      <c r="BU122" s="1028"/>
      <c r="BV122" s="1028">
        <v>2123538</v>
      </c>
      <c r="BW122" s="1028"/>
      <c r="BX122" s="1028"/>
      <c r="BY122" s="1028"/>
      <c r="BZ122" s="1028"/>
      <c r="CA122" s="1028">
        <v>2002072</v>
      </c>
      <c r="CB122" s="1028"/>
      <c r="CC122" s="1028"/>
      <c r="CD122" s="1028"/>
      <c r="CE122" s="1028"/>
      <c r="CF122" s="1045">
        <v>98.2</v>
      </c>
      <c r="CG122" s="1046"/>
      <c r="CH122" s="1046"/>
      <c r="CI122" s="1046"/>
      <c r="CJ122" s="1046"/>
      <c r="CK122" s="1037"/>
      <c r="CL122" s="1038"/>
      <c r="CM122" s="1038"/>
      <c r="CN122" s="1038"/>
      <c r="CO122" s="1039"/>
      <c r="CP122" s="1047" t="s">
        <v>475</v>
      </c>
      <c r="CQ122" s="1048"/>
      <c r="CR122" s="1048"/>
      <c r="CS122" s="1048"/>
      <c r="CT122" s="1048"/>
      <c r="CU122" s="1048"/>
      <c r="CV122" s="1048"/>
      <c r="CW122" s="1048"/>
      <c r="CX122" s="1048"/>
      <c r="CY122" s="1048"/>
      <c r="CZ122" s="1048"/>
      <c r="DA122" s="1048"/>
      <c r="DB122" s="1048"/>
      <c r="DC122" s="1048"/>
      <c r="DD122" s="1048"/>
      <c r="DE122" s="1048"/>
      <c r="DF122" s="1049"/>
      <c r="DG122" s="953" t="s">
        <v>404</v>
      </c>
      <c r="DH122" s="954"/>
      <c r="DI122" s="954"/>
      <c r="DJ122" s="954"/>
      <c r="DK122" s="954"/>
      <c r="DL122" s="954" t="s">
        <v>437</v>
      </c>
      <c r="DM122" s="954"/>
      <c r="DN122" s="954"/>
      <c r="DO122" s="954"/>
      <c r="DP122" s="954"/>
      <c r="DQ122" s="954" t="s">
        <v>457</v>
      </c>
      <c r="DR122" s="954"/>
      <c r="DS122" s="954"/>
      <c r="DT122" s="954"/>
      <c r="DU122" s="954"/>
      <c r="DV122" s="955" t="s">
        <v>457</v>
      </c>
      <c r="DW122" s="955"/>
      <c r="DX122" s="955"/>
      <c r="DY122" s="955"/>
      <c r="DZ122" s="956"/>
    </row>
    <row r="123" spans="1:130" s="216" customFormat="1" ht="26.25" customHeight="1" x14ac:dyDescent="0.15">
      <c r="A123" s="1085"/>
      <c r="B123" s="977"/>
      <c r="C123" s="950" t="s">
        <v>458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461</v>
      </c>
      <c r="AB123" s="987"/>
      <c r="AC123" s="987"/>
      <c r="AD123" s="987"/>
      <c r="AE123" s="988"/>
      <c r="AF123" s="989" t="s">
        <v>457</v>
      </c>
      <c r="AG123" s="987"/>
      <c r="AH123" s="987"/>
      <c r="AI123" s="987"/>
      <c r="AJ123" s="988"/>
      <c r="AK123" s="989" t="s">
        <v>457</v>
      </c>
      <c r="AL123" s="987"/>
      <c r="AM123" s="987"/>
      <c r="AN123" s="987"/>
      <c r="AO123" s="988"/>
      <c r="AP123" s="990" t="s">
        <v>431</v>
      </c>
      <c r="AQ123" s="991"/>
      <c r="AR123" s="991"/>
      <c r="AS123" s="991"/>
      <c r="AT123" s="992"/>
      <c r="AU123" s="1025"/>
      <c r="AV123" s="1026"/>
      <c r="AW123" s="1026"/>
      <c r="AX123" s="1026"/>
      <c r="AY123" s="1026"/>
      <c r="AZ123" s="237" t="s">
        <v>180</v>
      </c>
      <c r="BA123" s="237"/>
      <c r="BB123" s="237"/>
      <c r="BC123" s="237"/>
      <c r="BD123" s="237"/>
      <c r="BE123" s="237"/>
      <c r="BF123" s="237"/>
      <c r="BG123" s="237"/>
      <c r="BH123" s="237"/>
      <c r="BI123" s="237"/>
      <c r="BJ123" s="237"/>
      <c r="BK123" s="237"/>
      <c r="BL123" s="237"/>
      <c r="BM123" s="237"/>
      <c r="BN123" s="237"/>
      <c r="BO123" s="1005" t="s">
        <v>476</v>
      </c>
      <c r="BP123" s="1033"/>
      <c r="BQ123" s="1091">
        <v>5674300</v>
      </c>
      <c r="BR123" s="1092"/>
      <c r="BS123" s="1092"/>
      <c r="BT123" s="1092"/>
      <c r="BU123" s="1092"/>
      <c r="BV123" s="1092">
        <v>5565826</v>
      </c>
      <c r="BW123" s="1092"/>
      <c r="BX123" s="1092"/>
      <c r="BY123" s="1092"/>
      <c r="BZ123" s="1092"/>
      <c r="CA123" s="1092">
        <v>5747873</v>
      </c>
      <c r="CB123" s="1092"/>
      <c r="CC123" s="1092"/>
      <c r="CD123" s="1092"/>
      <c r="CE123" s="1092"/>
      <c r="CF123" s="1029"/>
      <c r="CG123" s="1030"/>
      <c r="CH123" s="1030"/>
      <c r="CI123" s="1030"/>
      <c r="CJ123" s="1031"/>
      <c r="CK123" s="1037"/>
      <c r="CL123" s="1038"/>
      <c r="CM123" s="1038"/>
      <c r="CN123" s="1038"/>
      <c r="CO123" s="1039"/>
      <c r="CP123" s="1047" t="s">
        <v>477</v>
      </c>
      <c r="CQ123" s="1048"/>
      <c r="CR123" s="1048"/>
      <c r="CS123" s="1048"/>
      <c r="CT123" s="1048"/>
      <c r="CU123" s="1048"/>
      <c r="CV123" s="1048"/>
      <c r="CW123" s="1048"/>
      <c r="CX123" s="1048"/>
      <c r="CY123" s="1048"/>
      <c r="CZ123" s="1048"/>
      <c r="DA123" s="1048"/>
      <c r="DB123" s="1048"/>
      <c r="DC123" s="1048"/>
      <c r="DD123" s="1048"/>
      <c r="DE123" s="1048"/>
      <c r="DF123" s="1049"/>
      <c r="DG123" s="986" t="s">
        <v>450</v>
      </c>
      <c r="DH123" s="987"/>
      <c r="DI123" s="987"/>
      <c r="DJ123" s="987"/>
      <c r="DK123" s="988"/>
      <c r="DL123" s="989" t="s">
        <v>430</v>
      </c>
      <c r="DM123" s="987"/>
      <c r="DN123" s="987"/>
      <c r="DO123" s="987"/>
      <c r="DP123" s="988"/>
      <c r="DQ123" s="989" t="s">
        <v>437</v>
      </c>
      <c r="DR123" s="987"/>
      <c r="DS123" s="987"/>
      <c r="DT123" s="987"/>
      <c r="DU123" s="988"/>
      <c r="DV123" s="990" t="s">
        <v>430</v>
      </c>
      <c r="DW123" s="991"/>
      <c r="DX123" s="991"/>
      <c r="DY123" s="991"/>
      <c r="DZ123" s="992"/>
    </row>
    <row r="124" spans="1:130" s="216" customFormat="1" ht="26.25" customHeight="1" thickBot="1" x14ac:dyDescent="0.2">
      <c r="A124" s="1085"/>
      <c r="B124" s="977"/>
      <c r="C124" s="950" t="s">
        <v>462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437</v>
      </c>
      <c r="AB124" s="987"/>
      <c r="AC124" s="987"/>
      <c r="AD124" s="987"/>
      <c r="AE124" s="988"/>
      <c r="AF124" s="989" t="s">
        <v>437</v>
      </c>
      <c r="AG124" s="987"/>
      <c r="AH124" s="987"/>
      <c r="AI124" s="987"/>
      <c r="AJ124" s="988"/>
      <c r="AK124" s="989" t="s">
        <v>437</v>
      </c>
      <c r="AL124" s="987"/>
      <c r="AM124" s="987"/>
      <c r="AN124" s="987"/>
      <c r="AO124" s="988"/>
      <c r="AP124" s="990" t="s">
        <v>437</v>
      </c>
      <c r="AQ124" s="991"/>
      <c r="AR124" s="991"/>
      <c r="AS124" s="991"/>
      <c r="AT124" s="992"/>
      <c r="AU124" s="1087" t="s">
        <v>478</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436</v>
      </c>
      <c r="BR124" s="1055"/>
      <c r="BS124" s="1055"/>
      <c r="BT124" s="1055"/>
      <c r="BU124" s="1055"/>
      <c r="BV124" s="1055" t="s">
        <v>437</v>
      </c>
      <c r="BW124" s="1055"/>
      <c r="BX124" s="1055"/>
      <c r="BY124" s="1055"/>
      <c r="BZ124" s="1055"/>
      <c r="CA124" s="1055" t="s">
        <v>430</v>
      </c>
      <c r="CB124" s="1055"/>
      <c r="CC124" s="1055"/>
      <c r="CD124" s="1055"/>
      <c r="CE124" s="1055"/>
      <c r="CF124" s="1056"/>
      <c r="CG124" s="1057"/>
      <c r="CH124" s="1057"/>
      <c r="CI124" s="1057"/>
      <c r="CJ124" s="1058"/>
      <c r="CK124" s="1040"/>
      <c r="CL124" s="1040"/>
      <c r="CM124" s="1040"/>
      <c r="CN124" s="1040"/>
      <c r="CO124" s="1041"/>
      <c r="CP124" s="1047" t="s">
        <v>479</v>
      </c>
      <c r="CQ124" s="1048"/>
      <c r="CR124" s="1048"/>
      <c r="CS124" s="1048"/>
      <c r="CT124" s="1048"/>
      <c r="CU124" s="1048"/>
      <c r="CV124" s="1048"/>
      <c r="CW124" s="1048"/>
      <c r="CX124" s="1048"/>
      <c r="CY124" s="1048"/>
      <c r="CZ124" s="1048"/>
      <c r="DA124" s="1048"/>
      <c r="DB124" s="1048"/>
      <c r="DC124" s="1048"/>
      <c r="DD124" s="1048"/>
      <c r="DE124" s="1048"/>
      <c r="DF124" s="1049"/>
      <c r="DG124" s="1032" t="s">
        <v>404</v>
      </c>
      <c r="DH124" s="1014"/>
      <c r="DI124" s="1014"/>
      <c r="DJ124" s="1014"/>
      <c r="DK124" s="1015"/>
      <c r="DL124" s="1013" t="s">
        <v>404</v>
      </c>
      <c r="DM124" s="1014"/>
      <c r="DN124" s="1014"/>
      <c r="DO124" s="1014"/>
      <c r="DP124" s="1015"/>
      <c r="DQ124" s="1013" t="s">
        <v>404</v>
      </c>
      <c r="DR124" s="1014"/>
      <c r="DS124" s="1014"/>
      <c r="DT124" s="1014"/>
      <c r="DU124" s="1015"/>
      <c r="DV124" s="1016" t="s">
        <v>430</v>
      </c>
      <c r="DW124" s="1017"/>
      <c r="DX124" s="1017"/>
      <c r="DY124" s="1017"/>
      <c r="DZ124" s="1018"/>
    </row>
    <row r="125" spans="1:130" s="216" customFormat="1" ht="26.25" customHeight="1" x14ac:dyDescent="0.15">
      <c r="A125" s="1085"/>
      <c r="B125" s="977"/>
      <c r="C125" s="950" t="s">
        <v>464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437</v>
      </c>
      <c r="AB125" s="987"/>
      <c r="AC125" s="987"/>
      <c r="AD125" s="987"/>
      <c r="AE125" s="988"/>
      <c r="AF125" s="989" t="s">
        <v>437</v>
      </c>
      <c r="AG125" s="987"/>
      <c r="AH125" s="987"/>
      <c r="AI125" s="987"/>
      <c r="AJ125" s="988"/>
      <c r="AK125" s="989" t="s">
        <v>404</v>
      </c>
      <c r="AL125" s="987"/>
      <c r="AM125" s="987"/>
      <c r="AN125" s="987"/>
      <c r="AO125" s="988"/>
      <c r="AP125" s="990" t="s">
        <v>404</v>
      </c>
      <c r="AQ125" s="991"/>
      <c r="AR125" s="991"/>
      <c r="AS125" s="991"/>
      <c r="AT125" s="992"/>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50" t="s">
        <v>480</v>
      </c>
      <c r="CL125" s="1035"/>
      <c r="CM125" s="1035"/>
      <c r="CN125" s="1035"/>
      <c r="CO125" s="1036"/>
      <c r="CP125" s="957" t="s">
        <v>481</v>
      </c>
      <c r="CQ125" s="925"/>
      <c r="CR125" s="925"/>
      <c r="CS125" s="925"/>
      <c r="CT125" s="925"/>
      <c r="CU125" s="925"/>
      <c r="CV125" s="925"/>
      <c r="CW125" s="925"/>
      <c r="CX125" s="925"/>
      <c r="CY125" s="925"/>
      <c r="CZ125" s="925"/>
      <c r="DA125" s="925"/>
      <c r="DB125" s="925"/>
      <c r="DC125" s="925"/>
      <c r="DD125" s="925"/>
      <c r="DE125" s="925"/>
      <c r="DF125" s="926"/>
      <c r="DG125" s="958" t="s">
        <v>437</v>
      </c>
      <c r="DH125" s="959"/>
      <c r="DI125" s="959"/>
      <c r="DJ125" s="959"/>
      <c r="DK125" s="959"/>
      <c r="DL125" s="959" t="s">
        <v>404</v>
      </c>
      <c r="DM125" s="959"/>
      <c r="DN125" s="959"/>
      <c r="DO125" s="959"/>
      <c r="DP125" s="959"/>
      <c r="DQ125" s="959" t="s">
        <v>404</v>
      </c>
      <c r="DR125" s="959"/>
      <c r="DS125" s="959"/>
      <c r="DT125" s="959"/>
      <c r="DU125" s="959"/>
      <c r="DV125" s="960" t="s">
        <v>437</v>
      </c>
      <c r="DW125" s="960"/>
      <c r="DX125" s="960"/>
      <c r="DY125" s="960"/>
      <c r="DZ125" s="961"/>
    </row>
    <row r="126" spans="1:130" s="216" customFormat="1" ht="26.25" customHeight="1" thickBot="1" x14ac:dyDescent="0.2">
      <c r="A126" s="1085"/>
      <c r="B126" s="977"/>
      <c r="C126" s="950" t="s">
        <v>466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404</v>
      </c>
      <c r="AB126" s="987"/>
      <c r="AC126" s="987"/>
      <c r="AD126" s="987"/>
      <c r="AE126" s="988"/>
      <c r="AF126" s="989" t="s">
        <v>404</v>
      </c>
      <c r="AG126" s="987"/>
      <c r="AH126" s="987"/>
      <c r="AI126" s="987"/>
      <c r="AJ126" s="988"/>
      <c r="AK126" s="989" t="s">
        <v>404</v>
      </c>
      <c r="AL126" s="987"/>
      <c r="AM126" s="987"/>
      <c r="AN126" s="987"/>
      <c r="AO126" s="988"/>
      <c r="AP126" s="990" t="s">
        <v>430</v>
      </c>
      <c r="AQ126" s="991"/>
      <c r="AR126" s="991"/>
      <c r="AS126" s="991"/>
      <c r="AT126" s="992"/>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51"/>
      <c r="CL126" s="1038"/>
      <c r="CM126" s="1038"/>
      <c r="CN126" s="1038"/>
      <c r="CO126" s="1039"/>
      <c r="CP126" s="950" t="s">
        <v>482</v>
      </c>
      <c r="CQ126" s="951"/>
      <c r="CR126" s="951"/>
      <c r="CS126" s="951"/>
      <c r="CT126" s="951"/>
      <c r="CU126" s="951"/>
      <c r="CV126" s="951"/>
      <c r="CW126" s="951"/>
      <c r="CX126" s="951"/>
      <c r="CY126" s="951"/>
      <c r="CZ126" s="951"/>
      <c r="DA126" s="951"/>
      <c r="DB126" s="951"/>
      <c r="DC126" s="951"/>
      <c r="DD126" s="951"/>
      <c r="DE126" s="951"/>
      <c r="DF126" s="952"/>
      <c r="DG126" s="953" t="s">
        <v>437</v>
      </c>
      <c r="DH126" s="954"/>
      <c r="DI126" s="954"/>
      <c r="DJ126" s="954"/>
      <c r="DK126" s="954"/>
      <c r="DL126" s="954" t="s">
        <v>404</v>
      </c>
      <c r="DM126" s="954"/>
      <c r="DN126" s="954"/>
      <c r="DO126" s="954"/>
      <c r="DP126" s="954"/>
      <c r="DQ126" s="954" t="s">
        <v>404</v>
      </c>
      <c r="DR126" s="954"/>
      <c r="DS126" s="954"/>
      <c r="DT126" s="954"/>
      <c r="DU126" s="954"/>
      <c r="DV126" s="955" t="s">
        <v>404</v>
      </c>
      <c r="DW126" s="955"/>
      <c r="DX126" s="955"/>
      <c r="DY126" s="955"/>
      <c r="DZ126" s="956"/>
    </row>
    <row r="127" spans="1:130" s="216" customFormat="1" ht="26.25" customHeight="1" x14ac:dyDescent="0.15">
      <c r="A127" s="1086"/>
      <c r="B127" s="979"/>
      <c r="C127" s="1001" t="s">
        <v>483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437</v>
      </c>
      <c r="AB127" s="987"/>
      <c r="AC127" s="987"/>
      <c r="AD127" s="987"/>
      <c r="AE127" s="988"/>
      <c r="AF127" s="989" t="s">
        <v>404</v>
      </c>
      <c r="AG127" s="987"/>
      <c r="AH127" s="987"/>
      <c r="AI127" s="987"/>
      <c r="AJ127" s="988"/>
      <c r="AK127" s="989" t="s">
        <v>404</v>
      </c>
      <c r="AL127" s="987"/>
      <c r="AM127" s="987"/>
      <c r="AN127" s="987"/>
      <c r="AO127" s="988"/>
      <c r="AP127" s="990" t="s">
        <v>437</v>
      </c>
      <c r="AQ127" s="991"/>
      <c r="AR127" s="991"/>
      <c r="AS127" s="991"/>
      <c r="AT127" s="992"/>
      <c r="AU127" s="218"/>
      <c r="AV127" s="218"/>
      <c r="AW127" s="218"/>
      <c r="AX127" s="1059" t="s">
        <v>484</v>
      </c>
      <c r="AY127" s="1060"/>
      <c r="AZ127" s="1060"/>
      <c r="BA127" s="1060"/>
      <c r="BB127" s="1060"/>
      <c r="BC127" s="1060"/>
      <c r="BD127" s="1060"/>
      <c r="BE127" s="1061"/>
      <c r="BF127" s="1062" t="s">
        <v>485</v>
      </c>
      <c r="BG127" s="1060"/>
      <c r="BH127" s="1060"/>
      <c r="BI127" s="1060"/>
      <c r="BJ127" s="1060"/>
      <c r="BK127" s="1060"/>
      <c r="BL127" s="1061"/>
      <c r="BM127" s="1062" t="s">
        <v>486</v>
      </c>
      <c r="BN127" s="1060"/>
      <c r="BO127" s="1060"/>
      <c r="BP127" s="1060"/>
      <c r="BQ127" s="1060"/>
      <c r="BR127" s="1060"/>
      <c r="BS127" s="1061"/>
      <c r="BT127" s="1062" t="s">
        <v>487</v>
      </c>
      <c r="BU127" s="1060"/>
      <c r="BV127" s="1060"/>
      <c r="BW127" s="1060"/>
      <c r="BX127" s="1060"/>
      <c r="BY127" s="1060"/>
      <c r="BZ127" s="1083"/>
      <c r="CA127" s="218"/>
      <c r="CB127" s="218"/>
      <c r="CC127" s="218"/>
      <c r="CD127" s="241"/>
      <c r="CE127" s="241"/>
      <c r="CF127" s="241"/>
      <c r="CG127" s="218"/>
      <c r="CH127" s="218"/>
      <c r="CI127" s="218"/>
      <c r="CJ127" s="240"/>
      <c r="CK127" s="1051"/>
      <c r="CL127" s="1038"/>
      <c r="CM127" s="1038"/>
      <c r="CN127" s="1038"/>
      <c r="CO127" s="1039"/>
      <c r="CP127" s="950" t="s">
        <v>488</v>
      </c>
      <c r="CQ127" s="951"/>
      <c r="CR127" s="951"/>
      <c r="CS127" s="951"/>
      <c r="CT127" s="951"/>
      <c r="CU127" s="951"/>
      <c r="CV127" s="951"/>
      <c r="CW127" s="951"/>
      <c r="CX127" s="951"/>
      <c r="CY127" s="951"/>
      <c r="CZ127" s="951"/>
      <c r="DA127" s="951"/>
      <c r="DB127" s="951"/>
      <c r="DC127" s="951"/>
      <c r="DD127" s="951"/>
      <c r="DE127" s="951"/>
      <c r="DF127" s="952"/>
      <c r="DG127" s="953" t="s">
        <v>404</v>
      </c>
      <c r="DH127" s="954"/>
      <c r="DI127" s="954"/>
      <c r="DJ127" s="954"/>
      <c r="DK127" s="954"/>
      <c r="DL127" s="954" t="s">
        <v>404</v>
      </c>
      <c r="DM127" s="954"/>
      <c r="DN127" s="954"/>
      <c r="DO127" s="954"/>
      <c r="DP127" s="954"/>
      <c r="DQ127" s="954" t="s">
        <v>437</v>
      </c>
      <c r="DR127" s="954"/>
      <c r="DS127" s="954"/>
      <c r="DT127" s="954"/>
      <c r="DU127" s="954"/>
      <c r="DV127" s="955" t="s">
        <v>430</v>
      </c>
      <c r="DW127" s="955"/>
      <c r="DX127" s="955"/>
      <c r="DY127" s="955"/>
      <c r="DZ127" s="956"/>
    </row>
    <row r="128" spans="1:130" s="216" customFormat="1" ht="26.25" customHeight="1" thickBot="1" x14ac:dyDescent="0.2">
      <c r="A128" s="1069" t="s">
        <v>489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490</v>
      </c>
      <c r="X128" s="1071"/>
      <c r="Y128" s="1071"/>
      <c r="Z128" s="1072"/>
      <c r="AA128" s="1073" t="s">
        <v>431</v>
      </c>
      <c r="AB128" s="1074"/>
      <c r="AC128" s="1074"/>
      <c r="AD128" s="1074"/>
      <c r="AE128" s="1075"/>
      <c r="AF128" s="1076">
        <v>3892</v>
      </c>
      <c r="AG128" s="1074"/>
      <c r="AH128" s="1074"/>
      <c r="AI128" s="1074"/>
      <c r="AJ128" s="1075"/>
      <c r="AK128" s="1076" t="s">
        <v>404</v>
      </c>
      <c r="AL128" s="1074"/>
      <c r="AM128" s="1074"/>
      <c r="AN128" s="1074"/>
      <c r="AO128" s="1075"/>
      <c r="AP128" s="1077"/>
      <c r="AQ128" s="1078"/>
      <c r="AR128" s="1078"/>
      <c r="AS128" s="1078"/>
      <c r="AT128" s="1079"/>
      <c r="AU128" s="218"/>
      <c r="AV128" s="218"/>
      <c r="AW128" s="218"/>
      <c r="AX128" s="924" t="s">
        <v>491</v>
      </c>
      <c r="AY128" s="925"/>
      <c r="AZ128" s="925"/>
      <c r="BA128" s="925"/>
      <c r="BB128" s="925"/>
      <c r="BC128" s="925"/>
      <c r="BD128" s="925"/>
      <c r="BE128" s="926"/>
      <c r="BF128" s="1080" t="s">
        <v>437</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41"/>
      <c r="CB128" s="241"/>
      <c r="CC128" s="241"/>
      <c r="CD128" s="241"/>
      <c r="CE128" s="241"/>
      <c r="CF128" s="241"/>
      <c r="CG128" s="218"/>
      <c r="CH128" s="218"/>
      <c r="CI128" s="218"/>
      <c r="CJ128" s="240"/>
      <c r="CK128" s="1052"/>
      <c r="CL128" s="1053"/>
      <c r="CM128" s="1053"/>
      <c r="CN128" s="1053"/>
      <c r="CO128" s="1054"/>
      <c r="CP128" s="1063" t="s">
        <v>492</v>
      </c>
      <c r="CQ128" s="754"/>
      <c r="CR128" s="754"/>
      <c r="CS128" s="754"/>
      <c r="CT128" s="754"/>
      <c r="CU128" s="754"/>
      <c r="CV128" s="754"/>
      <c r="CW128" s="754"/>
      <c r="CX128" s="754"/>
      <c r="CY128" s="754"/>
      <c r="CZ128" s="754"/>
      <c r="DA128" s="754"/>
      <c r="DB128" s="754"/>
      <c r="DC128" s="754"/>
      <c r="DD128" s="754"/>
      <c r="DE128" s="754"/>
      <c r="DF128" s="1064"/>
      <c r="DG128" s="1065" t="s">
        <v>436</v>
      </c>
      <c r="DH128" s="1066"/>
      <c r="DI128" s="1066"/>
      <c r="DJ128" s="1066"/>
      <c r="DK128" s="1066"/>
      <c r="DL128" s="1066" t="s">
        <v>443</v>
      </c>
      <c r="DM128" s="1066"/>
      <c r="DN128" s="1066"/>
      <c r="DO128" s="1066"/>
      <c r="DP128" s="1066"/>
      <c r="DQ128" s="1066" t="s">
        <v>443</v>
      </c>
      <c r="DR128" s="1066"/>
      <c r="DS128" s="1066"/>
      <c r="DT128" s="1066"/>
      <c r="DU128" s="1066"/>
      <c r="DV128" s="1067" t="s">
        <v>443</v>
      </c>
      <c r="DW128" s="1067"/>
      <c r="DX128" s="1067"/>
      <c r="DY128" s="1067"/>
      <c r="DZ128" s="1068"/>
    </row>
    <row r="129" spans="1:131" s="216" customFormat="1" ht="26.25" customHeight="1" x14ac:dyDescent="0.15">
      <c r="A129" s="962" t="s">
        <v>105</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493</v>
      </c>
      <c r="X129" s="1099"/>
      <c r="Y129" s="1099"/>
      <c r="Z129" s="1100"/>
      <c r="AA129" s="986">
        <v>1962673</v>
      </c>
      <c r="AB129" s="987"/>
      <c r="AC129" s="987"/>
      <c r="AD129" s="987"/>
      <c r="AE129" s="988"/>
      <c r="AF129" s="989">
        <v>2030898</v>
      </c>
      <c r="AG129" s="987"/>
      <c r="AH129" s="987"/>
      <c r="AI129" s="987"/>
      <c r="AJ129" s="988"/>
      <c r="AK129" s="989">
        <v>2263018</v>
      </c>
      <c r="AL129" s="987"/>
      <c r="AM129" s="987"/>
      <c r="AN129" s="987"/>
      <c r="AO129" s="988"/>
      <c r="AP129" s="1101"/>
      <c r="AQ129" s="1102"/>
      <c r="AR129" s="1102"/>
      <c r="AS129" s="1102"/>
      <c r="AT129" s="1103"/>
      <c r="AU129" s="219"/>
      <c r="AV129" s="219"/>
      <c r="AW129" s="219"/>
      <c r="AX129" s="1093" t="s">
        <v>494</v>
      </c>
      <c r="AY129" s="951"/>
      <c r="AZ129" s="951"/>
      <c r="BA129" s="951"/>
      <c r="BB129" s="951"/>
      <c r="BC129" s="951"/>
      <c r="BD129" s="951"/>
      <c r="BE129" s="952"/>
      <c r="BF129" s="1094" t="s">
        <v>495</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497</v>
      </c>
      <c r="X130" s="1099"/>
      <c r="Y130" s="1099"/>
      <c r="Z130" s="1100"/>
      <c r="AA130" s="986">
        <v>236668</v>
      </c>
      <c r="AB130" s="987"/>
      <c r="AC130" s="987"/>
      <c r="AD130" s="987"/>
      <c r="AE130" s="988"/>
      <c r="AF130" s="989">
        <v>218463</v>
      </c>
      <c r="AG130" s="987"/>
      <c r="AH130" s="987"/>
      <c r="AI130" s="987"/>
      <c r="AJ130" s="988"/>
      <c r="AK130" s="989">
        <v>225152</v>
      </c>
      <c r="AL130" s="987"/>
      <c r="AM130" s="987"/>
      <c r="AN130" s="987"/>
      <c r="AO130" s="988"/>
      <c r="AP130" s="1101"/>
      <c r="AQ130" s="1102"/>
      <c r="AR130" s="1102"/>
      <c r="AS130" s="1102"/>
      <c r="AT130" s="1103"/>
      <c r="AU130" s="219"/>
      <c r="AV130" s="219"/>
      <c r="AW130" s="219"/>
      <c r="AX130" s="1093" t="s">
        <v>498</v>
      </c>
      <c r="AY130" s="951"/>
      <c r="AZ130" s="951"/>
      <c r="BA130" s="951"/>
      <c r="BB130" s="951"/>
      <c r="BC130" s="951"/>
      <c r="BD130" s="951"/>
      <c r="BE130" s="952"/>
      <c r="BF130" s="1129">
        <v>2.6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499</v>
      </c>
      <c r="X131" s="1136"/>
      <c r="Y131" s="1136"/>
      <c r="Z131" s="1137"/>
      <c r="AA131" s="1032">
        <v>1726005</v>
      </c>
      <c r="AB131" s="1014"/>
      <c r="AC131" s="1014"/>
      <c r="AD131" s="1014"/>
      <c r="AE131" s="1015"/>
      <c r="AF131" s="1013">
        <v>1812435</v>
      </c>
      <c r="AG131" s="1014"/>
      <c r="AH131" s="1014"/>
      <c r="AI131" s="1014"/>
      <c r="AJ131" s="1015"/>
      <c r="AK131" s="1013">
        <v>2037866</v>
      </c>
      <c r="AL131" s="1014"/>
      <c r="AM131" s="1014"/>
      <c r="AN131" s="1014"/>
      <c r="AO131" s="1015"/>
      <c r="AP131" s="1138"/>
      <c r="AQ131" s="1139"/>
      <c r="AR131" s="1139"/>
      <c r="AS131" s="1139"/>
      <c r="AT131" s="1140"/>
      <c r="AU131" s="219"/>
      <c r="AV131" s="219"/>
      <c r="AW131" s="219"/>
      <c r="AX131" s="1111" t="s">
        <v>500</v>
      </c>
      <c r="AY131" s="754"/>
      <c r="AZ131" s="754"/>
      <c r="BA131" s="754"/>
      <c r="BB131" s="754"/>
      <c r="BC131" s="754"/>
      <c r="BD131" s="754"/>
      <c r="BE131" s="1064"/>
      <c r="BF131" s="1112" t="s">
        <v>501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118" t="s">
        <v>502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503</v>
      </c>
      <c r="W132" s="1122"/>
      <c r="X132" s="1122"/>
      <c r="Y132" s="1122"/>
      <c r="Z132" s="1123"/>
      <c r="AA132" s="1124">
        <v>2.2125080750000001</v>
      </c>
      <c r="AB132" s="1125"/>
      <c r="AC132" s="1125"/>
      <c r="AD132" s="1125"/>
      <c r="AE132" s="1126"/>
      <c r="AF132" s="1127">
        <v>1.998471669</v>
      </c>
      <c r="AG132" s="1125"/>
      <c r="AH132" s="1125"/>
      <c r="AI132" s="1125"/>
      <c r="AJ132" s="1126"/>
      <c r="AK132" s="1127">
        <v>3.6233982020000002</v>
      </c>
      <c r="AL132" s="1125"/>
      <c r="AM132" s="1125"/>
      <c r="AN132" s="1125"/>
      <c r="AO132" s="1126"/>
      <c r="AP132" s="1029"/>
      <c r="AQ132" s="1030"/>
      <c r="AR132" s="1030"/>
      <c r="AS132" s="1030"/>
      <c r="AT132" s="1128"/>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504</v>
      </c>
      <c r="W133" s="1105"/>
      <c r="X133" s="1105"/>
      <c r="Y133" s="1105"/>
      <c r="Z133" s="1106"/>
      <c r="AA133" s="1107">
        <v>1.8</v>
      </c>
      <c r="AB133" s="1108"/>
      <c r="AC133" s="1108"/>
      <c r="AD133" s="1108"/>
      <c r="AE133" s="1109"/>
      <c r="AF133" s="1107">
        <v>1.9</v>
      </c>
      <c r="AG133" s="1108"/>
      <c r="AH133" s="1108"/>
      <c r="AI133" s="1108"/>
      <c r="AJ133" s="1109"/>
      <c r="AK133" s="1107">
        <v>2.6</v>
      </c>
      <c r="AL133" s="1108"/>
      <c r="AM133" s="1108"/>
      <c r="AN133" s="1108"/>
      <c r="AO133" s="1109"/>
      <c r="AP133" s="1056"/>
      <c r="AQ133" s="1057"/>
      <c r="AR133" s="1057"/>
      <c r="AS133" s="1057"/>
      <c r="AT133" s="1110"/>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TAufP3G/QoDjFvL9A25fw1NuVqe7J7aRMbiQCbcSgUaNhoVo4wJumLSqZK5/kFc3DomqL/rpbZJ5GA3tz1adgQ==" saltValue="i3Ab1X9T/SX5Bw0X5RZk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 zoomScaleNormal="85" zoomScaleSheetLayoutView="100" workbookViewId="0">
      <selection activeCell="BC27" sqref="BC27"/>
    </sheetView>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505</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uBAkEKxC4t6lKWm36IClWcKawmv7eBvt1CJKZU6toC99lFmkBOPM0Bp4Dl+b/yTn6M8q59uJ+XmAmWeHySKjg==" saltValue="tccIfsx0qCqQZ3Q6N01z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7" customWidth="1"/>
    <col min="37" max="44" width="17" style="247" customWidth="1"/>
    <col min="45" max="45" width="6.125" style="254" customWidth="1"/>
    <col min="46" max="46" width="3" style="252" customWidth="1"/>
    <col min="47" max="47" width="19.125" style="247" hidden="1" customWidth="1"/>
    <col min="48" max="52" width="12.625" style="247" hidden="1" customWidth="1"/>
    <col min="53" max="16384" width="8.625" style="247" hidden="1"/>
  </cols>
  <sheetData>
    <row r="1" spans="1:46" x14ac:dyDescent="0.15">
      <c r="AS1" s="248"/>
      <c r="AT1" s="248"/>
    </row>
    <row r="2" spans="1:46" x14ac:dyDescent="0.15">
      <c r="AS2" s="248"/>
      <c r="AT2" s="248"/>
    </row>
    <row r="3" spans="1:46" x14ac:dyDescent="0.15">
      <c r="AS3" s="248"/>
      <c r="AT3" s="248"/>
    </row>
    <row r="4" spans="1:46" x14ac:dyDescent="0.15">
      <c r="AS4" s="248"/>
      <c r="AT4" s="248"/>
    </row>
    <row r="5" spans="1:46" ht="17.25" x14ac:dyDescent="0.15">
      <c r="A5" s="249" t="s">
        <v>506</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1"/>
    </row>
    <row r="6" spans="1:46" x14ac:dyDescent="0.15">
      <c r="A6" s="252"/>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53" t="s">
        <v>507</v>
      </c>
      <c r="AL6" s="253"/>
      <c r="AM6" s="253"/>
      <c r="AN6" s="253"/>
      <c r="AO6" s="248"/>
      <c r="AP6" s="248"/>
      <c r="AQ6" s="248"/>
      <c r="AR6" s="248"/>
    </row>
    <row r="7" spans="1:46" ht="13.5" customHeight="1" x14ac:dyDescent="0.15">
      <c r="A7" s="252"/>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55"/>
      <c r="AL7" s="256"/>
      <c r="AM7" s="256"/>
      <c r="AN7" s="257"/>
      <c r="AO7" s="1142" t="s">
        <v>508</v>
      </c>
      <c r="AP7" s="258"/>
      <c r="AQ7" s="259" t="s">
        <v>509</v>
      </c>
      <c r="AR7" s="260"/>
    </row>
    <row r="8" spans="1:46" x14ac:dyDescent="0.15">
      <c r="A8" s="252"/>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61"/>
      <c r="AL8" s="262"/>
      <c r="AM8" s="262"/>
      <c r="AN8" s="263"/>
      <c r="AO8" s="1143"/>
      <c r="AP8" s="264" t="s">
        <v>510</v>
      </c>
      <c r="AQ8" s="265" t="s">
        <v>511</v>
      </c>
      <c r="AR8" s="266" t="s">
        <v>512</v>
      </c>
    </row>
    <row r="9" spans="1:46" x14ac:dyDescent="0.15">
      <c r="A9" s="252"/>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1144" t="s">
        <v>513</v>
      </c>
      <c r="AL9" s="1145"/>
      <c r="AM9" s="1145"/>
      <c r="AN9" s="1146"/>
      <c r="AO9" s="267">
        <v>690465</v>
      </c>
      <c r="AP9" s="267">
        <v>156639</v>
      </c>
      <c r="AQ9" s="268">
        <v>242692</v>
      </c>
      <c r="AR9" s="269">
        <v>-35.5</v>
      </c>
    </row>
    <row r="10" spans="1:46" ht="13.5" customHeight="1" x14ac:dyDescent="0.15">
      <c r="A10" s="252"/>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1144" t="s">
        <v>514</v>
      </c>
      <c r="AL10" s="1145"/>
      <c r="AM10" s="1145"/>
      <c r="AN10" s="1146"/>
      <c r="AO10" s="270">
        <v>78785</v>
      </c>
      <c r="AP10" s="270">
        <v>17873</v>
      </c>
      <c r="AQ10" s="271">
        <v>27094</v>
      </c>
      <c r="AR10" s="272">
        <v>-34</v>
      </c>
    </row>
    <row r="11" spans="1:46" ht="13.5" customHeight="1" x14ac:dyDescent="0.15">
      <c r="A11" s="252"/>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1144" t="s">
        <v>515</v>
      </c>
      <c r="AL11" s="1145"/>
      <c r="AM11" s="1145"/>
      <c r="AN11" s="1146"/>
      <c r="AO11" s="270" t="s">
        <v>516</v>
      </c>
      <c r="AP11" s="270" t="s">
        <v>516</v>
      </c>
      <c r="AQ11" s="271">
        <v>4163</v>
      </c>
      <c r="AR11" s="272" t="s">
        <v>516</v>
      </c>
    </row>
    <row r="12" spans="1:46" ht="13.5" customHeight="1" x14ac:dyDescent="0.15">
      <c r="A12" s="252"/>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1144" t="s">
        <v>517</v>
      </c>
      <c r="AL12" s="1145"/>
      <c r="AM12" s="1145"/>
      <c r="AN12" s="1146"/>
      <c r="AO12" s="270" t="s">
        <v>516</v>
      </c>
      <c r="AP12" s="270" t="s">
        <v>516</v>
      </c>
      <c r="AQ12" s="271" t="s">
        <v>516</v>
      </c>
      <c r="AR12" s="272" t="s">
        <v>516</v>
      </c>
    </row>
    <row r="13" spans="1:46" ht="13.5" customHeight="1" x14ac:dyDescent="0.15">
      <c r="A13" s="252"/>
      <c r="B13" s="248"/>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1144" t="s">
        <v>518</v>
      </c>
      <c r="AL13" s="1145"/>
      <c r="AM13" s="1145"/>
      <c r="AN13" s="1146"/>
      <c r="AO13" s="270">
        <v>37467</v>
      </c>
      <c r="AP13" s="270">
        <v>8500</v>
      </c>
      <c r="AQ13" s="271">
        <v>8881</v>
      </c>
      <c r="AR13" s="272">
        <v>-4.3</v>
      </c>
    </row>
    <row r="14" spans="1:46" ht="13.5" customHeight="1" x14ac:dyDescent="0.15">
      <c r="A14" s="252"/>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1144" t="s">
        <v>519</v>
      </c>
      <c r="AL14" s="1145"/>
      <c r="AM14" s="1145"/>
      <c r="AN14" s="1146"/>
      <c r="AO14" s="270">
        <v>36258</v>
      </c>
      <c r="AP14" s="270">
        <v>8225</v>
      </c>
      <c r="AQ14" s="271">
        <v>5165</v>
      </c>
      <c r="AR14" s="272">
        <v>59.2</v>
      </c>
    </row>
    <row r="15" spans="1:46" ht="13.5" customHeight="1" x14ac:dyDescent="0.15">
      <c r="A15" s="252"/>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1147" t="s">
        <v>520</v>
      </c>
      <c r="AL15" s="1148"/>
      <c r="AM15" s="1148"/>
      <c r="AN15" s="1149"/>
      <c r="AO15" s="270">
        <v>-54918</v>
      </c>
      <c r="AP15" s="270">
        <v>-12459</v>
      </c>
      <c r="AQ15" s="271">
        <v>-18870</v>
      </c>
      <c r="AR15" s="272">
        <v>-34</v>
      </c>
    </row>
    <row r="16" spans="1:46" x14ac:dyDescent="0.15">
      <c r="A16" s="252"/>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1147" t="s">
        <v>180</v>
      </c>
      <c r="AL16" s="1148"/>
      <c r="AM16" s="1148"/>
      <c r="AN16" s="1149"/>
      <c r="AO16" s="270">
        <v>788057</v>
      </c>
      <c r="AP16" s="270">
        <v>178779</v>
      </c>
      <c r="AQ16" s="271">
        <v>269124</v>
      </c>
      <c r="AR16" s="272">
        <v>-33.6</v>
      </c>
    </row>
    <row r="17" spans="1:46" x14ac:dyDescent="0.15">
      <c r="A17" s="252"/>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73"/>
    </row>
    <row r="18" spans="1:46" x14ac:dyDescent="0.15">
      <c r="A18" s="252"/>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74"/>
      <c r="AR18" s="274"/>
    </row>
    <row r="19" spans="1:46" x14ac:dyDescent="0.15">
      <c r="A19" s="252"/>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t="s">
        <v>521</v>
      </c>
      <c r="AL19" s="248"/>
      <c r="AM19" s="248"/>
      <c r="AN19" s="248"/>
      <c r="AO19" s="248"/>
      <c r="AP19" s="248"/>
      <c r="AQ19" s="248"/>
      <c r="AR19" s="248"/>
    </row>
    <row r="20" spans="1:46" x14ac:dyDescent="0.15">
      <c r="A20" s="252"/>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75"/>
      <c r="AL20" s="276"/>
      <c r="AM20" s="276"/>
      <c r="AN20" s="277"/>
      <c r="AO20" s="278" t="s">
        <v>522</v>
      </c>
      <c r="AP20" s="279" t="s">
        <v>523</v>
      </c>
      <c r="AQ20" s="280" t="s">
        <v>524</v>
      </c>
      <c r="AR20" s="281"/>
    </row>
    <row r="21" spans="1:46" s="287" customFormat="1" x14ac:dyDescent="0.15">
      <c r="A21" s="282"/>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1150" t="s">
        <v>525</v>
      </c>
      <c r="AL21" s="1151"/>
      <c r="AM21" s="1151"/>
      <c r="AN21" s="1152"/>
      <c r="AO21" s="283">
        <v>15.2</v>
      </c>
      <c r="AP21" s="284">
        <v>24.07</v>
      </c>
      <c r="AQ21" s="285">
        <v>-8.8699999999999992</v>
      </c>
      <c r="AR21" s="253"/>
      <c r="AS21" s="286"/>
      <c r="AT21" s="282"/>
    </row>
    <row r="22" spans="1:46" s="287" customFormat="1" x14ac:dyDescent="0.15">
      <c r="A22" s="282"/>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1150" t="s">
        <v>526</v>
      </c>
      <c r="AL22" s="1151"/>
      <c r="AM22" s="1151"/>
      <c r="AN22" s="1152"/>
      <c r="AO22" s="288">
        <v>94.5</v>
      </c>
      <c r="AP22" s="289">
        <v>94.6</v>
      </c>
      <c r="AQ22" s="290">
        <v>-0.1</v>
      </c>
      <c r="AR22" s="274"/>
      <c r="AS22" s="286"/>
      <c r="AT22" s="282"/>
    </row>
    <row r="23" spans="1:46" s="287" customFormat="1" x14ac:dyDescent="0.15">
      <c r="A23" s="282"/>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74"/>
      <c r="AQ23" s="274"/>
      <c r="AR23" s="274"/>
      <c r="AS23" s="286"/>
      <c r="AT23" s="282"/>
    </row>
    <row r="24" spans="1:46" s="287" customFormat="1" x14ac:dyDescent="0.15">
      <c r="A24" s="282"/>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74"/>
      <c r="AQ24" s="274"/>
      <c r="AR24" s="274"/>
      <c r="AS24" s="286"/>
      <c r="AT24" s="282"/>
    </row>
    <row r="25" spans="1:46" s="287" customFormat="1" x14ac:dyDescent="0.15">
      <c r="A25" s="291"/>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3"/>
      <c r="AQ25" s="293"/>
      <c r="AR25" s="293"/>
      <c r="AS25" s="294"/>
      <c r="AT25" s="282"/>
    </row>
    <row r="26" spans="1:46" s="287" customFormat="1" x14ac:dyDescent="0.15">
      <c r="A26" s="1141" t="s">
        <v>527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53"/>
    </row>
    <row r="27" spans="1:46" x14ac:dyDescent="0.15">
      <c r="A27" s="295"/>
      <c r="AO27" s="248"/>
      <c r="AP27" s="248"/>
      <c r="AQ27" s="248"/>
      <c r="AR27" s="248"/>
      <c r="AS27" s="248"/>
      <c r="AT27" s="248"/>
    </row>
    <row r="28" spans="1:46" ht="17.25" x14ac:dyDescent="0.15">
      <c r="A28" s="249" t="s">
        <v>528</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96"/>
    </row>
    <row r="29" spans="1:46" x14ac:dyDescent="0.15">
      <c r="A29" s="252"/>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53" t="s">
        <v>529</v>
      </c>
      <c r="AL29" s="253"/>
      <c r="AM29" s="253"/>
      <c r="AN29" s="253"/>
      <c r="AO29" s="248"/>
      <c r="AP29" s="248"/>
      <c r="AQ29" s="248"/>
      <c r="AR29" s="248"/>
      <c r="AS29" s="297"/>
    </row>
    <row r="30" spans="1:46" ht="13.5" customHeight="1" x14ac:dyDescent="0.15">
      <c r="A30" s="252"/>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55"/>
      <c r="AL30" s="256"/>
      <c r="AM30" s="256"/>
      <c r="AN30" s="257"/>
      <c r="AO30" s="1142" t="s">
        <v>508</v>
      </c>
      <c r="AP30" s="258"/>
      <c r="AQ30" s="259" t="s">
        <v>509</v>
      </c>
      <c r="AR30" s="260"/>
    </row>
    <row r="31" spans="1:46" x14ac:dyDescent="0.15">
      <c r="A31" s="252"/>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61"/>
      <c r="AL31" s="262"/>
      <c r="AM31" s="262"/>
      <c r="AN31" s="263"/>
      <c r="AO31" s="1143"/>
      <c r="AP31" s="264" t="s">
        <v>510</v>
      </c>
      <c r="AQ31" s="265" t="s">
        <v>511</v>
      </c>
      <c r="AR31" s="266" t="s">
        <v>512</v>
      </c>
    </row>
    <row r="32" spans="1:46" ht="27" customHeight="1" x14ac:dyDescent="0.15">
      <c r="A32" s="252"/>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1158" t="s">
        <v>530</v>
      </c>
      <c r="AL32" s="1159"/>
      <c r="AM32" s="1159"/>
      <c r="AN32" s="1160"/>
      <c r="AO32" s="298">
        <v>278401</v>
      </c>
      <c r="AP32" s="298">
        <v>63158</v>
      </c>
      <c r="AQ32" s="299">
        <v>141234</v>
      </c>
      <c r="AR32" s="300">
        <v>-55.3</v>
      </c>
    </row>
    <row r="33" spans="1:46" ht="13.5" customHeight="1" x14ac:dyDescent="0.15">
      <c r="A33" s="252"/>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1158" t="s">
        <v>531</v>
      </c>
      <c r="AL33" s="1159"/>
      <c r="AM33" s="1159"/>
      <c r="AN33" s="1160"/>
      <c r="AO33" s="298" t="s">
        <v>516</v>
      </c>
      <c r="AP33" s="298" t="s">
        <v>516</v>
      </c>
      <c r="AQ33" s="299" t="s">
        <v>516</v>
      </c>
      <c r="AR33" s="300" t="s">
        <v>516</v>
      </c>
    </row>
    <row r="34" spans="1:46" ht="27" customHeight="1" x14ac:dyDescent="0.15">
      <c r="A34" s="252"/>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1158" t="s">
        <v>532</v>
      </c>
      <c r="AL34" s="1159"/>
      <c r="AM34" s="1159"/>
      <c r="AN34" s="1160"/>
      <c r="AO34" s="298" t="s">
        <v>516</v>
      </c>
      <c r="AP34" s="298" t="s">
        <v>516</v>
      </c>
      <c r="AQ34" s="299" t="s">
        <v>516</v>
      </c>
      <c r="AR34" s="300" t="s">
        <v>516</v>
      </c>
    </row>
    <row r="35" spans="1:46" ht="27" customHeight="1" x14ac:dyDescent="0.15">
      <c r="A35" s="252"/>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1158" t="s">
        <v>533</v>
      </c>
      <c r="AL35" s="1159"/>
      <c r="AM35" s="1159"/>
      <c r="AN35" s="1160"/>
      <c r="AO35" s="298">
        <v>20591</v>
      </c>
      <c r="AP35" s="298">
        <v>4671</v>
      </c>
      <c r="AQ35" s="299">
        <v>30523</v>
      </c>
      <c r="AR35" s="300">
        <v>-84.7</v>
      </c>
    </row>
    <row r="36" spans="1:46" ht="27" customHeight="1" x14ac:dyDescent="0.15">
      <c r="A36" s="252"/>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1158" t="s">
        <v>534</v>
      </c>
      <c r="AL36" s="1159"/>
      <c r="AM36" s="1159"/>
      <c r="AN36" s="1160"/>
      <c r="AO36" s="298" t="s">
        <v>516</v>
      </c>
      <c r="AP36" s="298" t="s">
        <v>516</v>
      </c>
      <c r="AQ36" s="299">
        <v>4602</v>
      </c>
      <c r="AR36" s="300" t="s">
        <v>516</v>
      </c>
    </row>
    <row r="37" spans="1:46" ht="13.5" customHeight="1" x14ac:dyDescent="0.15">
      <c r="A37" s="252"/>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1158" t="s">
        <v>535</v>
      </c>
      <c r="AL37" s="1159"/>
      <c r="AM37" s="1159"/>
      <c r="AN37" s="1160"/>
      <c r="AO37" s="298" t="s">
        <v>516</v>
      </c>
      <c r="AP37" s="298" t="s">
        <v>516</v>
      </c>
      <c r="AQ37" s="299">
        <v>937</v>
      </c>
      <c r="AR37" s="300" t="s">
        <v>516</v>
      </c>
    </row>
    <row r="38" spans="1:46" ht="27" customHeight="1" x14ac:dyDescent="0.15">
      <c r="A38" s="252"/>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1161" t="s">
        <v>536</v>
      </c>
      <c r="AL38" s="1162"/>
      <c r="AM38" s="1162"/>
      <c r="AN38" s="1163"/>
      <c r="AO38" s="301" t="s">
        <v>516</v>
      </c>
      <c r="AP38" s="301" t="s">
        <v>516</v>
      </c>
      <c r="AQ38" s="302">
        <v>14</v>
      </c>
      <c r="AR38" s="290" t="s">
        <v>516</v>
      </c>
      <c r="AS38" s="297"/>
    </row>
    <row r="39" spans="1:46" x14ac:dyDescent="0.15">
      <c r="A39" s="252"/>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1161" t="s">
        <v>537</v>
      </c>
      <c r="AL39" s="1162"/>
      <c r="AM39" s="1162"/>
      <c r="AN39" s="1163"/>
      <c r="AO39" s="298" t="s">
        <v>516</v>
      </c>
      <c r="AP39" s="298" t="s">
        <v>516</v>
      </c>
      <c r="AQ39" s="299">
        <v>-6455</v>
      </c>
      <c r="AR39" s="300" t="s">
        <v>516</v>
      </c>
      <c r="AS39" s="297"/>
    </row>
    <row r="40" spans="1:46" ht="27" customHeight="1" x14ac:dyDescent="0.15">
      <c r="A40" s="252"/>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1158" t="s">
        <v>538</v>
      </c>
      <c r="AL40" s="1159"/>
      <c r="AM40" s="1159"/>
      <c r="AN40" s="1160"/>
      <c r="AO40" s="298">
        <v>-225152</v>
      </c>
      <c r="AP40" s="298">
        <v>-51078</v>
      </c>
      <c r="AQ40" s="299">
        <v>-126702</v>
      </c>
      <c r="AR40" s="300">
        <v>-59.7</v>
      </c>
      <c r="AS40" s="297"/>
    </row>
    <row r="41" spans="1:46" x14ac:dyDescent="0.15">
      <c r="A41" s="252"/>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1164" t="s">
        <v>289</v>
      </c>
      <c r="AL41" s="1165"/>
      <c r="AM41" s="1165"/>
      <c r="AN41" s="1166"/>
      <c r="AO41" s="298">
        <v>73840</v>
      </c>
      <c r="AP41" s="298">
        <v>16751</v>
      </c>
      <c r="AQ41" s="299">
        <v>44155</v>
      </c>
      <c r="AR41" s="300">
        <v>-62.1</v>
      </c>
      <c r="AS41" s="297"/>
    </row>
    <row r="42" spans="1:46" x14ac:dyDescent="0.15">
      <c r="A42" s="252"/>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303" t="s">
        <v>539</v>
      </c>
      <c r="AL42" s="248"/>
      <c r="AM42" s="248"/>
      <c r="AN42" s="248"/>
      <c r="AO42" s="248"/>
      <c r="AP42" s="248"/>
      <c r="AQ42" s="274"/>
      <c r="AR42" s="274"/>
      <c r="AS42" s="297"/>
    </row>
    <row r="43" spans="1:46" x14ac:dyDescent="0.15">
      <c r="A43" s="252"/>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304"/>
      <c r="AQ43" s="274"/>
      <c r="AR43" s="248"/>
      <c r="AS43" s="297"/>
    </row>
    <row r="44" spans="1:46" x14ac:dyDescent="0.15">
      <c r="A44" s="252"/>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74"/>
      <c r="AR44" s="248"/>
    </row>
    <row r="45" spans="1:46" x14ac:dyDescent="0.15">
      <c r="A45" s="25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305"/>
      <c r="AR45" s="250"/>
      <c r="AS45" s="250"/>
      <c r="AT45" s="248"/>
    </row>
    <row r="46" spans="1:46" x14ac:dyDescent="0.15">
      <c r="A46" s="306"/>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248"/>
    </row>
    <row r="47" spans="1:46" ht="17.25" customHeight="1" x14ac:dyDescent="0.15">
      <c r="A47" s="307" t="s">
        <v>540</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row>
    <row r="48" spans="1:46" x14ac:dyDescent="0.15">
      <c r="A48" s="252"/>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308" t="s">
        <v>541</v>
      </c>
      <c r="AL48" s="308"/>
      <c r="AM48" s="308"/>
      <c r="AN48" s="308"/>
      <c r="AO48" s="308"/>
      <c r="AP48" s="308"/>
      <c r="AQ48" s="309"/>
      <c r="AR48" s="308"/>
    </row>
    <row r="49" spans="1:44" ht="13.5" customHeight="1" x14ac:dyDescent="0.15">
      <c r="A49" s="252"/>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310"/>
      <c r="AL49" s="311"/>
      <c r="AM49" s="1153" t="s">
        <v>508</v>
      </c>
      <c r="AN49" s="1155" t="s">
        <v>542</v>
      </c>
      <c r="AO49" s="1156"/>
      <c r="AP49" s="1156"/>
      <c r="AQ49" s="1156"/>
      <c r="AR49" s="1157"/>
    </row>
    <row r="50" spans="1:44" x14ac:dyDescent="0.15">
      <c r="A50" s="252"/>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312"/>
      <c r="AL50" s="313"/>
      <c r="AM50" s="1154"/>
      <c r="AN50" s="314" t="s">
        <v>543</v>
      </c>
      <c r="AO50" s="315" t="s">
        <v>544</v>
      </c>
      <c r="AP50" s="316" t="s">
        <v>545</v>
      </c>
      <c r="AQ50" s="317" t="s">
        <v>546</v>
      </c>
      <c r="AR50" s="318" t="s">
        <v>547</v>
      </c>
    </row>
    <row r="51" spans="1:44" x14ac:dyDescent="0.15">
      <c r="A51" s="252"/>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310" t="s">
        <v>548</v>
      </c>
      <c r="AL51" s="311"/>
      <c r="AM51" s="319">
        <v>507746</v>
      </c>
      <c r="AN51" s="320">
        <v>108215</v>
      </c>
      <c r="AO51" s="321">
        <v>-18.7</v>
      </c>
      <c r="AP51" s="322">
        <v>267911</v>
      </c>
      <c r="AQ51" s="323">
        <v>12.6</v>
      </c>
      <c r="AR51" s="324">
        <v>-31.3</v>
      </c>
    </row>
    <row r="52" spans="1:44" x14ac:dyDescent="0.15">
      <c r="A52" s="252"/>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325"/>
      <c r="AL52" s="326" t="s">
        <v>549</v>
      </c>
      <c r="AM52" s="327">
        <v>193696</v>
      </c>
      <c r="AN52" s="328">
        <v>41282</v>
      </c>
      <c r="AO52" s="329">
        <v>-38.4</v>
      </c>
      <c r="AP52" s="330">
        <v>106425</v>
      </c>
      <c r="AQ52" s="331">
        <v>-3.6</v>
      </c>
      <c r="AR52" s="332">
        <v>-34.799999999999997</v>
      </c>
    </row>
    <row r="53" spans="1:44" x14ac:dyDescent="0.15">
      <c r="A53" s="252"/>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310" t="s">
        <v>550</v>
      </c>
      <c r="AL53" s="311"/>
      <c r="AM53" s="319">
        <v>582116</v>
      </c>
      <c r="AN53" s="320">
        <v>126163</v>
      </c>
      <c r="AO53" s="321">
        <v>16.600000000000001</v>
      </c>
      <c r="AP53" s="322">
        <v>228215</v>
      </c>
      <c r="AQ53" s="323">
        <v>-14.8</v>
      </c>
      <c r="AR53" s="324">
        <v>31.4</v>
      </c>
    </row>
    <row r="54" spans="1:44" x14ac:dyDescent="0.15">
      <c r="A54" s="252"/>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325"/>
      <c r="AL54" s="326" t="s">
        <v>549</v>
      </c>
      <c r="AM54" s="327">
        <v>427308</v>
      </c>
      <c r="AN54" s="328">
        <v>92611</v>
      </c>
      <c r="AO54" s="329">
        <v>124.3</v>
      </c>
      <c r="AP54" s="330">
        <v>117571</v>
      </c>
      <c r="AQ54" s="331">
        <v>10.5</v>
      </c>
      <c r="AR54" s="332">
        <v>113.8</v>
      </c>
    </row>
    <row r="55" spans="1:44" x14ac:dyDescent="0.15">
      <c r="A55" s="252"/>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310" t="s">
        <v>551</v>
      </c>
      <c r="AL55" s="311"/>
      <c r="AM55" s="319">
        <v>616790</v>
      </c>
      <c r="AN55" s="320">
        <v>135707</v>
      </c>
      <c r="AO55" s="321">
        <v>7.6</v>
      </c>
      <c r="AP55" s="322">
        <v>264232</v>
      </c>
      <c r="AQ55" s="323">
        <v>15.8</v>
      </c>
      <c r="AR55" s="324">
        <v>-8.1999999999999993</v>
      </c>
    </row>
    <row r="56" spans="1:44" x14ac:dyDescent="0.15">
      <c r="A56" s="252"/>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325"/>
      <c r="AL56" s="326" t="s">
        <v>549</v>
      </c>
      <c r="AM56" s="327">
        <v>407150</v>
      </c>
      <c r="AN56" s="328">
        <v>89582</v>
      </c>
      <c r="AO56" s="329">
        <v>-3.3</v>
      </c>
      <c r="AP56" s="330">
        <v>133959</v>
      </c>
      <c r="AQ56" s="331">
        <v>13.9</v>
      </c>
      <c r="AR56" s="332">
        <v>-17.2</v>
      </c>
    </row>
    <row r="57" spans="1:44" x14ac:dyDescent="0.15">
      <c r="A57" s="252"/>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310" t="s">
        <v>552</v>
      </c>
      <c r="AL57" s="311"/>
      <c r="AM57" s="319">
        <v>460431</v>
      </c>
      <c r="AN57" s="320">
        <v>103236</v>
      </c>
      <c r="AO57" s="321">
        <v>-23.9</v>
      </c>
      <c r="AP57" s="322">
        <v>263613</v>
      </c>
      <c r="AQ57" s="323">
        <v>-0.2</v>
      </c>
      <c r="AR57" s="324">
        <v>-23.7</v>
      </c>
    </row>
    <row r="58" spans="1:44" x14ac:dyDescent="0.15">
      <c r="A58" s="252"/>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325"/>
      <c r="AL58" s="326" t="s">
        <v>549</v>
      </c>
      <c r="AM58" s="327">
        <v>353895</v>
      </c>
      <c r="AN58" s="328">
        <v>79349</v>
      </c>
      <c r="AO58" s="329">
        <v>-11.4</v>
      </c>
      <c r="AP58" s="330">
        <v>128823</v>
      </c>
      <c r="AQ58" s="331">
        <v>-3.8</v>
      </c>
      <c r="AR58" s="332">
        <v>-7.6</v>
      </c>
    </row>
    <row r="59" spans="1:44" x14ac:dyDescent="0.15">
      <c r="A59" s="252"/>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310" t="s">
        <v>553</v>
      </c>
      <c r="AL59" s="311"/>
      <c r="AM59" s="319">
        <v>635968</v>
      </c>
      <c r="AN59" s="320">
        <v>144276</v>
      </c>
      <c r="AO59" s="321">
        <v>39.799999999999997</v>
      </c>
      <c r="AP59" s="322">
        <v>362690</v>
      </c>
      <c r="AQ59" s="323">
        <v>37.6</v>
      </c>
      <c r="AR59" s="324">
        <v>2.2000000000000002</v>
      </c>
    </row>
    <row r="60" spans="1:44" x14ac:dyDescent="0.15">
      <c r="A60" s="252"/>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325"/>
      <c r="AL60" s="326" t="s">
        <v>549</v>
      </c>
      <c r="AM60" s="327">
        <v>517619</v>
      </c>
      <c r="AN60" s="328">
        <v>117427</v>
      </c>
      <c r="AO60" s="329">
        <v>48</v>
      </c>
      <c r="AP60" s="330">
        <v>172580</v>
      </c>
      <c r="AQ60" s="331">
        <v>34</v>
      </c>
      <c r="AR60" s="332">
        <v>14</v>
      </c>
    </row>
    <row r="61" spans="1:44" x14ac:dyDescent="0.15">
      <c r="A61" s="252"/>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310" t="s">
        <v>554</v>
      </c>
      <c r="AL61" s="333"/>
      <c r="AM61" s="334">
        <v>560610</v>
      </c>
      <c r="AN61" s="335">
        <v>123519</v>
      </c>
      <c r="AO61" s="336">
        <v>4.3</v>
      </c>
      <c r="AP61" s="337">
        <v>277332</v>
      </c>
      <c r="AQ61" s="338">
        <v>10.199999999999999</v>
      </c>
      <c r="AR61" s="324">
        <v>-5.9</v>
      </c>
    </row>
    <row r="62" spans="1:44" x14ac:dyDescent="0.15">
      <c r="A62" s="252"/>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325"/>
      <c r="AL62" s="326" t="s">
        <v>549</v>
      </c>
      <c r="AM62" s="327">
        <v>379934</v>
      </c>
      <c r="AN62" s="328">
        <v>84050</v>
      </c>
      <c r="AO62" s="329">
        <v>23.8</v>
      </c>
      <c r="AP62" s="330">
        <v>131872</v>
      </c>
      <c r="AQ62" s="331">
        <v>10.199999999999999</v>
      </c>
      <c r="AR62" s="332">
        <v>13.6</v>
      </c>
    </row>
    <row r="63" spans="1:44" x14ac:dyDescent="0.15">
      <c r="A63" s="252"/>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row>
    <row r="64" spans="1:44" x14ac:dyDescent="0.15">
      <c r="A64" s="252"/>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row>
    <row r="65" spans="1:46" x14ac:dyDescent="0.15">
      <c r="A65" s="252"/>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row>
    <row r="66" spans="1:46" x14ac:dyDescent="0.15">
      <c r="A66" s="339"/>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40"/>
    </row>
    <row r="67" spans="1:46" ht="13.5" hidden="1" customHeight="1" x14ac:dyDescent="0.15">
      <c r="AK67" s="248"/>
      <c r="AL67" s="248"/>
      <c r="AM67" s="248"/>
      <c r="AN67" s="248"/>
      <c r="AO67" s="248"/>
      <c r="AP67" s="248"/>
      <c r="AQ67" s="248"/>
      <c r="AR67" s="248"/>
      <c r="AS67" s="248"/>
      <c r="AT67" s="248"/>
    </row>
    <row r="68" spans="1:46" ht="13.5" hidden="1" customHeight="1" x14ac:dyDescent="0.15">
      <c r="AK68" s="248"/>
      <c r="AL68" s="248"/>
      <c r="AM68" s="248"/>
      <c r="AN68" s="248"/>
      <c r="AO68" s="248"/>
      <c r="AP68" s="248"/>
      <c r="AQ68" s="248"/>
      <c r="AR68" s="248"/>
    </row>
    <row r="69" spans="1:46" ht="13.5" hidden="1" customHeight="1" x14ac:dyDescent="0.15">
      <c r="AK69" s="248"/>
      <c r="AL69" s="248"/>
      <c r="AM69" s="248"/>
      <c r="AN69" s="248"/>
      <c r="AO69" s="248"/>
      <c r="AP69" s="248"/>
      <c r="AQ69" s="248"/>
      <c r="AR69" s="248"/>
    </row>
    <row r="70" spans="1:46" hidden="1" x14ac:dyDescent="0.15">
      <c r="AK70" s="248"/>
      <c r="AL70" s="248"/>
      <c r="AM70" s="248"/>
      <c r="AN70" s="248"/>
      <c r="AO70" s="248"/>
      <c r="AP70" s="248"/>
      <c r="AQ70" s="248"/>
      <c r="AR70" s="248"/>
    </row>
    <row r="71" spans="1:46" hidden="1" x14ac:dyDescent="0.15">
      <c r="AK71" s="248"/>
      <c r="AL71" s="248"/>
      <c r="AM71" s="248"/>
      <c r="AN71" s="248"/>
      <c r="AO71" s="248"/>
      <c r="AP71" s="248"/>
      <c r="AQ71" s="248"/>
      <c r="AR71" s="248"/>
    </row>
    <row r="72" spans="1:46" hidden="1" x14ac:dyDescent="0.15">
      <c r="AK72" s="248"/>
      <c r="AL72" s="248"/>
      <c r="AM72" s="248"/>
      <c r="AN72" s="248"/>
      <c r="AO72" s="248"/>
      <c r="AP72" s="248"/>
      <c r="AQ72" s="248"/>
      <c r="AR72" s="248"/>
    </row>
    <row r="73" spans="1:46" hidden="1" x14ac:dyDescent="0.15">
      <c r="AK73" s="248"/>
      <c r="AL73" s="248"/>
      <c r="AM73" s="248"/>
      <c r="AN73" s="248"/>
      <c r="AO73" s="248"/>
      <c r="AP73" s="248"/>
      <c r="AQ73" s="248"/>
      <c r="AR73" s="248"/>
    </row>
  </sheetData>
  <sheetProtection algorithmName="SHA-512" hashValue="2nXSOpvNo7Jg1YDmBrgb78dykqvcIeiRpI7daqCVmTa95MDlQFwDovGMXyDWV94euFLK3Jw72nCmOOozUqqDZQ==" saltValue="A3RlmvqOpMPOs8/Co8Su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90" zoomScaleNormal="90" zoomScaleSheetLayoutView="55" workbookViewId="0">
      <selection activeCell="Q116" sqref="Q116"/>
    </sheetView>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556</v>
      </c>
    </row>
    <row r="120" spans="125:125" ht="13.5" hidden="1" customHeight="1" x14ac:dyDescent="0.15"/>
    <row r="121" spans="125:125" ht="13.5" hidden="1" customHeight="1" x14ac:dyDescent="0.15">
      <c r="DU121" s="245"/>
    </row>
  </sheetData>
  <sheetProtection algorithmName="SHA-512" hashValue="mPoz7VG5JtaOZPbFuOBmLU6FTGoyiEehRcBkA3HkOmaMztCE09qzkT4w6n3X2jY7U7afQfBMx7N8HayGF8jaDA==" saltValue="UMUdv71U2mSaDnf+qZy6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election activeCell="F116" sqref="F116"/>
    </sheetView>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557</v>
      </c>
    </row>
  </sheetData>
  <sheetProtection algorithmName="SHA-512" hashValue="17wy4kCvDBW7AmgF+jh7fbqB6M2yVfVyvt9kmUpV2U0k2OWSh5E1w6MOkHll6zVnIrPTbtttcmv53f+j9aCp7Q==" saltValue="ulU8WNtFyI/S4y+6VEmn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67" t="s">
        <v>3</v>
      </c>
      <c r="D47" s="1167"/>
      <c r="E47" s="1168"/>
      <c r="F47" s="11">
        <v>35.61</v>
      </c>
      <c r="G47" s="12">
        <v>35.18</v>
      </c>
      <c r="H47" s="12">
        <v>34.71</v>
      </c>
      <c r="I47" s="12">
        <v>35.07</v>
      </c>
      <c r="J47" s="13">
        <v>34.659999999999997</v>
      </c>
    </row>
    <row r="48" spans="2:10" ht="57.75" customHeight="1" x14ac:dyDescent="0.15">
      <c r="B48" s="14"/>
      <c r="C48" s="1169" t="s">
        <v>4</v>
      </c>
      <c r="D48" s="1169"/>
      <c r="E48" s="1170"/>
      <c r="F48" s="15">
        <v>7.42</v>
      </c>
      <c r="G48" s="16">
        <v>6.05</v>
      </c>
      <c r="H48" s="16">
        <v>6.74</v>
      </c>
      <c r="I48" s="16">
        <v>6.6</v>
      </c>
      <c r="J48" s="17">
        <v>4.7300000000000004</v>
      </c>
    </row>
    <row r="49" spans="2:10" ht="57.75" customHeight="1" thickBot="1" x14ac:dyDescent="0.2">
      <c r="B49" s="18"/>
      <c r="C49" s="1171" t="s">
        <v>5</v>
      </c>
      <c r="D49" s="1171"/>
      <c r="E49" s="1172"/>
      <c r="F49" s="19" t="s">
        <v>563</v>
      </c>
      <c r="G49" s="20" t="s">
        <v>564</v>
      </c>
      <c r="H49" s="20" t="s">
        <v>565</v>
      </c>
      <c r="I49" s="20" t="s">
        <v>566</v>
      </c>
      <c r="J49" s="21" t="s">
        <v>567</v>
      </c>
    </row>
    <row r="50" spans="2:10" x14ac:dyDescent="0.15"/>
  </sheetData>
  <sheetProtection algorithmName="SHA-512" hashValue="V02gvqW9v2jDK37faumYNMpRcFf1+dB8CxP46rAPgJrd7LUitKJnwPni0FNAOgvvXPj8wkiddnHe0ThvVp6lfg==" saltValue="YL4HofYPWYDNxpdNEPjD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2023-03-08T04:07:35Z</cp:lastPrinted>
  <dcterms:created xsi:type="dcterms:W3CDTF">2023-02-20T07:35:03Z</dcterms:created>
  <dcterms:modified xsi:type="dcterms:W3CDTF">2023-03-20T02:06:23Z</dcterms:modified>
  <cp:category/>
</cp:coreProperties>
</file>